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40" yWindow="32760" windowWidth="10440" windowHeight="8210" activeTab="0"/>
  </bookViews>
  <sheets>
    <sheet name="2023" sheetId="1" r:id="rId1"/>
  </sheets>
  <definedNames>
    <definedName name="Class_of">'2023'!$B$7</definedName>
    <definedName name="EstimatedMonthlySalary">'2023'!$M$23</definedName>
    <definedName name="_xlnm.Print_Area" localSheetId="0">'2023'!$A$1:$I$43</definedName>
    <definedName name="sdf">'2023'!$M$23</definedName>
    <definedName name="slsdl">'2023'!$M$23</definedName>
  </definedNames>
  <calcPr fullCalcOnLoad="1"/>
</workbook>
</file>

<file path=xl/sharedStrings.xml><?xml version="1.0" encoding="utf-8"?>
<sst xmlns="http://schemas.openxmlformats.org/spreadsheetml/2006/main" count="60" uniqueCount="56">
  <si>
    <t>Class of:</t>
  </si>
  <si>
    <t>Salary (from employer):</t>
  </si>
  <si>
    <t>Adjustment for dependents:</t>
  </si>
  <si>
    <t>Modified Income:</t>
  </si>
  <si>
    <t>Total:</t>
  </si>
  <si>
    <t>Additional income (from tax return)</t>
  </si>
  <si>
    <t>Other:</t>
  </si>
  <si>
    <t>Number of dependents</t>
  </si>
  <si>
    <t>% of Annual Loan Repayment Eligible for LFP Support</t>
  </si>
  <si>
    <t>Number of months of support</t>
  </si>
  <si>
    <t>LFP Support (Check amount)</t>
  </si>
  <si>
    <t>1st year</t>
  </si>
  <si>
    <t>2nd year</t>
  </si>
  <si>
    <t>Maximum eligible loans</t>
  </si>
  <si>
    <t>Total</t>
  </si>
  <si>
    <t>Federal Direct</t>
  </si>
  <si>
    <t>AY</t>
  </si>
  <si>
    <t>Student ID:</t>
  </si>
  <si>
    <t>Loan Forgiveness Support Calculator</t>
  </si>
  <si>
    <t>Alumnus' name:</t>
  </si>
  <si>
    <t>Program (mention if joint):</t>
  </si>
  <si>
    <r>
      <t xml:space="preserve">Grad PLUS/Private </t>
    </r>
    <r>
      <rPr>
        <b/>
        <sz val="10"/>
        <rFont val="Calibri"/>
        <family val="2"/>
      </rPr>
      <t>check &lt; actual</t>
    </r>
  </si>
  <si>
    <t>Loan Eligibilty</t>
  </si>
  <si>
    <t>Income Eligibility</t>
  </si>
  <si>
    <t>January - June</t>
  </si>
  <si>
    <t>July - December*</t>
  </si>
  <si>
    <t>Loan repayment amount</t>
  </si>
  <si>
    <t>* provided there are no changes to circumstances. All changes must be report to SOMFinancialAid@yale.edu within 30 days.</t>
  </si>
  <si>
    <t>Notes:</t>
  </si>
  <si>
    <t>LFP Support from SOM</t>
  </si>
  <si>
    <t>Date completed:</t>
  </si>
  <si>
    <t>Cost of attendance</t>
  </si>
  <si>
    <t>Eligible Loan Debt Details</t>
  </si>
  <si>
    <t>Full Support Cap</t>
  </si>
  <si>
    <t>Maximum Support Cap</t>
  </si>
  <si>
    <t>Interest and Dividends:</t>
  </si>
  <si>
    <t>Job Eligibility</t>
  </si>
  <si>
    <t>Capital Gains:</t>
  </si>
  <si>
    <t>Alumnus personal support</t>
  </si>
  <si>
    <t>Employer Type:</t>
  </si>
  <si>
    <t>Spouse's Salary:</t>
  </si>
  <si>
    <t>Government</t>
  </si>
  <si>
    <t>Student contribution (EFC)</t>
  </si>
  <si>
    <t>Scholarships</t>
  </si>
  <si>
    <t>No. of payments</t>
  </si>
  <si>
    <t>Monthly repayment</t>
  </si>
  <si>
    <t>in SOM support this year*</t>
  </si>
  <si>
    <t>CHANGES</t>
  </si>
  <si>
    <t>Original payment</t>
  </si>
  <si>
    <t>Revised</t>
  </si>
  <si>
    <t>Difference</t>
  </si>
  <si>
    <t>Date updated:</t>
  </si>
  <si>
    <t>Alumnus' Salary:</t>
  </si>
  <si>
    <t>Tuition &amp; Fees</t>
  </si>
  <si>
    <t>PPP Index (US = 1)</t>
  </si>
  <si>
    <t>Annual eligible loan principal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</si>
</sst>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0.0%"/>
    <numFmt numFmtId="167" formatCode="&quot;$&quot;#,##0"/>
    <numFmt numFmtId="168" formatCode="&quot;$&quot;#,##0.0"/>
    <numFmt numFmtId="169" formatCode="m/d/yyyy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h:mm:ss\ AM/PM"/>
    <numFmt numFmtId="175" formatCode="0.0"/>
    <numFmt numFmtId="176" formatCode="&quot;$&quot;#,##0.0_);\(&quot;$&quot;#,##0.0\)"/>
    <numFmt numFmtId="177" formatCode="_(* #,##0.0_);_(* \(#,##0.0\);_(* &quot;-&quot;??_);_(@_)"/>
    <numFmt numFmtId="178" formatCode="_(* #,##0_);_(* \(#,##0\);_(* &quot;-&quot;??_);_(@_)"/>
  </numFmts>
  <fonts count="74">
    <font>
      <sz val="9"/>
      <name val="Century Gothic"/>
      <family val="0"/>
    </font>
    <font>
      <b/>
      <sz val="9"/>
      <name val="Century Gothic"/>
      <family val="2"/>
    </font>
    <font>
      <sz val="8"/>
      <name val="Century Gothic"/>
      <family val="2"/>
    </font>
    <font>
      <sz val="10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Century Gothic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Century Gothic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6"/>
      <name val="Arial"/>
      <family val="2"/>
    </font>
    <font>
      <b/>
      <sz val="20"/>
      <color indexed="9"/>
      <name val="Arial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18"/>
      <color indexed="9"/>
      <name val="Calibri"/>
      <family val="2"/>
    </font>
    <font>
      <b/>
      <sz val="11"/>
      <color indexed="57"/>
      <name val="Calibri"/>
      <family val="2"/>
    </font>
    <font>
      <b/>
      <sz val="9"/>
      <name val="Calibri"/>
      <family val="2"/>
    </font>
    <font>
      <i/>
      <sz val="9"/>
      <color indexed="56"/>
      <name val="Calibri"/>
      <family val="2"/>
    </font>
    <font>
      <b/>
      <sz val="12"/>
      <color indexed="9"/>
      <name val="Calibri"/>
      <family val="2"/>
    </font>
    <font>
      <sz val="9"/>
      <color indexed="10"/>
      <name val="Century Gothic"/>
      <family val="2"/>
    </font>
    <font>
      <b/>
      <sz val="14"/>
      <color indexed="57"/>
      <name val="Calibri"/>
      <family val="2"/>
    </font>
    <font>
      <sz val="20"/>
      <color indexed="10"/>
      <name val="Calibri"/>
      <family val="2"/>
    </font>
    <font>
      <b/>
      <sz val="10"/>
      <color indexed="56"/>
      <name val="Calibri"/>
      <family val="2"/>
    </font>
    <font>
      <sz val="8"/>
      <name val="Segoe U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8.25"/>
      <color indexed="63"/>
      <name val="Calibri"/>
      <family val="0"/>
    </font>
    <font>
      <b/>
      <sz val="54"/>
      <color indexed="2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Century Gothic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Century Gothic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3"/>
      <name val="Arial"/>
      <family val="2"/>
    </font>
    <font>
      <b/>
      <sz val="20"/>
      <color theme="0"/>
      <name val="Arial"/>
      <family val="2"/>
    </font>
    <font>
      <b/>
      <sz val="18"/>
      <color theme="0"/>
      <name val="Calibri"/>
      <family val="2"/>
    </font>
    <font>
      <b/>
      <sz val="11"/>
      <color theme="6" tint="-0.24993999302387238"/>
      <name val="Calibri"/>
      <family val="2"/>
    </font>
    <font>
      <i/>
      <sz val="9"/>
      <color theme="3"/>
      <name val="Calibri"/>
      <family val="2"/>
    </font>
    <font>
      <b/>
      <sz val="12"/>
      <color theme="0"/>
      <name val="Calibri"/>
      <family val="2"/>
    </font>
    <font>
      <sz val="9"/>
      <color rgb="FFFF0000"/>
      <name val="Century Gothic"/>
      <family val="2"/>
    </font>
    <font>
      <b/>
      <sz val="14"/>
      <color theme="6"/>
      <name val="Calibri"/>
      <family val="2"/>
    </font>
    <font>
      <b/>
      <sz val="10"/>
      <color theme="3"/>
      <name val="Calibri"/>
      <family val="2"/>
    </font>
    <font>
      <sz val="20"/>
      <color theme="5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>
        <color theme="4"/>
      </bottom>
    </border>
    <border>
      <left>
        <color indexed="63"/>
      </left>
      <right>
        <color indexed="63"/>
      </right>
      <top style="medium"/>
      <bottom style="thin">
        <color theme="4"/>
      </bottom>
    </border>
    <border>
      <left>
        <color indexed="63"/>
      </left>
      <right style="medium"/>
      <top style="medium"/>
      <bottom style="thin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dashed">
        <color theme="3"/>
      </left>
      <right>
        <color indexed="63"/>
      </right>
      <top style="medium"/>
      <bottom style="dashed">
        <color theme="3"/>
      </bottom>
    </border>
    <border>
      <left>
        <color indexed="63"/>
      </left>
      <right>
        <color indexed="63"/>
      </right>
      <top style="medium"/>
      <bottom style="dashed">
        <color theme="3"/>
      </bottom>
    </border>
    <border>
      <left>
        <color indexed="63"/>
      </left>
      <right>
        <color indexed="63"/>
      </right>
      <top style="thin">
        <color theme="4"/>
      </top>
      <bottom style="thin">
        <color theme="4"/>
      </bottom>
    </border>
    <border>
      <left>
        <color indexed="63"/>
      </left>
      <right style="medium"/>
      <top style="thin">
        <color theme="4"/>
      </top>
      <bottom style="thin">
        <color theme="4"/>
      </bottom>
    </border>
    <border>
      <left style="medium"/>
      <right>
        <color indexed="63"/>
      </right>
      <top style="thin">
        <color theme="4"/>
      </top>
      <bottom style="thin">
        <color theme="4"/>
      </bottom>
    </border>
    <border>
      <left style="medium">
        <color theme="5"/>
      </left>
      <right>
        <color indexed="63"/>
      </right>
      <top style="medium">
        <color theme="5"/>
      </top>
      <bottom style="thin">
        <color theme="5"/>
      </bottom>
    </border>
    <border>
      <left>
        <color indexed="63"/>
      </left>
      <right style="medium">
        <color theme="5"/>
      </right>
      <top style="medium">
        <color theme="5"/>
      </top>
      <bottom style="thin">
        <color theme="5"/>
      </bottom>
    </border>
    <border>
      <left style="medium">
        <color theme="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5"/>
      </right>
      <top>
        <color indexed="63"/>
      </top>
      <bottom>
        <color indexed="63"/>
      </bottom>
    </border>
    <border>
      <left style="medium">
        <color theme="5"/>
      </left>
      <right>
        <color indexed="63"/>
      </right>
      <top>
        <color indexed="63"/>
      </top>
      <bottom style="medium">
        <color theme="5"/>
      </bottom>
    </border>
    <border>
      <left>
        <color indexed="63"/>
      </left>
      <right style="medium">
        <color theme="5"/>
      </right>
      <top>
        <color indexed="63"/>
      </top>
      <bottom style="medium">
        <color theme="5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theme="3"/>
      </bottom>
    </border>
    <border>
      <left>
        <color indexed="63"/>
      </left>
      <right>
        <color indexed="63"/>
      </right>
      <top style="double">
        <color theme="3"/>
      </top>
      <bottom style="double">
        <color theme="3"/>
      </bottom>
    </border>
    <border>
      <left>
        <color indexed="63"/>
      </left>
      <right style="medium"/>
      <top style="medium"/>
      <bottom style="dashed">
        <color theme="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>
        <color indexed="63"/>
      </bottom>
    </border>
    <border>
      <left>
        <color indexed="63"/>
      </left>
      <right style="medium"/>
      <top style="thin">
        <color theme="4"/>
      </top>
      <bottom>
        <color indexed="63"/>
      </bottom>
    </border>
    <border>
      <left style="hair"/>
      <right>
        <color indexed="63"/>
      </right>
      <top style="thin">
        <color theme="4"/>
      </top>
      <bottom>
        <color indexed="63"/>
      </bottom>
    </border>
    <border>
      <left>
        <color indexed="63"/>
      </left>
      <right>
        <color indexed="63"/>
      </right>
      <top style="dashed">
        <color theme="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dashed">
        <color theme="3"/>
      </right>
      <top style="medium"/>
      <bottom style="dashed">
        <color theme="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61" fillId="20" borderId="0" xfId="60" applyFill="1" applyAlignment="1">
      <alignment/>
    </xf>
    <xf numFmtId="0" fontId="0" fillId="20" borderId="0" xfId="0" applyFont="1" applyFill="1" applyAlignment="1">
      <alignment/>
    </xf>
    <xf numFmtId="0" fontId="55" fillId="20" borderId="0" xfId="52" applyFill="1" applyAlignment="1">
      <alignment vertical="top"/>
    </xf>
    <xf numFmtId="0" fontId="64" fillId="20" borderId="0" xfId="60" applyFont="1" applyFill="1" applyAlignment="1">
      <alignment horizontal="left" indent="2"/>
    </xf>
    <xf numFmtId="0" fontId="3" fillId="20" borderId="0" xfId="0" applyFont="1" applyFill="1" applyAlignment="1">
      <alignment/>
    </xf>
    <xf numFmtId="0" fontId="3" fillId="0" borderId="0" xfId="0" applyFont="1" applyAlignment="1">
      <alignment/>
    </xf>
    <xf numFmtId="0" fontId="65" fillId="20" borderId="0" xfId="60" applyFont="1" applyFill="1" applyAlignment="1">
      <alignment horizontal="left" indent="2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164" fontId="29" fillId="0" borderId="0" xfId="0" applyNumberFormat="1" applyFont="1" applyAlignment="1">
      <alignment/>
    </xf>
    <xf numFmtId="0" fontId="29" fillId="0" borderId="0" xfId="0" applyFont="1" applyAlignment="1">
      <alignment/>
    </xf>
    <xf numFmtId="5" fontId="29" fillId="0" borderId="0" xfId="0" applyNumberFormat="1" applyFont="1" applyAlignment="1">
      <alignment/>
    </xf>
    <xf numFmtId="5" fontId="29" fillId="0" borderId="0" xfId="0" applyNumberFormat="1" applyFont="1" applyFill="1" applyAlignment="1">
      <alignment/>
    </xf>
    <xf numFmtId="164" fontId="29" fillId="0" borderId="0" xfId="0" applyNumberFormat="1" applyFont="1" applyFill="1" applyBorder="1" applyAlignment="1">
      <alignment/>
    </xf>
    <xf numFmtId="0" fontId="29" fillId="0" borderId="0" xfId="0" applyFont="1" applyAlignment="1" applyProtection="1">
      <alignment/>
      <protection locked="0"/>
    </xf>
    <xf numFmtId="0" fontId="55" fillId="2" borderId="10" xfId="0" applyFont="1" applyFill="1" applyBorder="1" applyAlignment="1">
      <alignment horizontal="center" wrapText="1"/>
    </xf>
    <xf numFmtId="0" fontId="55" fillId="2" borderId="11" xfId="0" applyFont="1" applyFill="1" applyBorder="1" applyAlignment="1">
      <alignment horizontal="center" wrapText="1"/>
    </xf>
    <xf numFmtId="0" fontId="55" fillId="2" borderId="12" xfId="0" applyFont="1" applyFill="1" applyBorder="1" applyAlignment="1">
      <alignment horizontal="center" wrapText="1"/>
    </xf>
    <xf numFmtId="164" fontId="1" fillId="0" borderId="0" xfId="44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top"/>
    </xf>
    <xf numFmtId="0" fontId="54" fillId="0" borderId="0" xfId="50" applyFill="1" applyBorder="1" applyAlignment="1">
      <alignment horizontal="left"/>
    </xf>
    <xf numFmtId="0" fontId="54" fillId="0" borderId="0" xfId="50" applyFill="1" applyBorder="1" applyAlignment="1">
      <alignment horizontal="left" vertical="top"/>
    </xf>
    <xf numFmtId="0" fontId="66" fillId="20" borderId="13" xfId="0" applyFont="1" applyFill="1" applyBorder="1" applyAlignment="1">
      <alignment vertical="center"/>
    </xf>
    <xf numFmtId="0" fontId="28" fillId="0" borderId="14" xfId="0" applyFont="1" applyBorder="1" applyAlignment="1">
      <alignment/>
    </xf>
    <xf numFmtId="164" fontId="1" fillId="0" borderId="15" xfId="44" applyNumberFormat="1" applyFont="1" applyFill="1" applyBorder="1" applyAlignment="1">
      <alignment horizontal="center"/>
    </xf>
    <xf numFmtId="164" fontId="26" fillId="0" borderId="14" xfId="0" applyNumberFormat="1" applyFont="1" applyBorder="1" applyAlignment="1">
      <alignment wrapText="1"/>
    </xf>
    <xf numFmtId="0" fontId="26" fillId="0" borderId="14" xfId="0" applyFont="1" applyBorder="1" applyAlignment="1">
      <alignment/>
    </xf>
    <xf numFmtId="164" fontId="67" fillId="33" borderId="16" xfId="0" applyNumberFormat="1" applyFont="1" applyFill="1" applyBorder="1" applyAlignment="1">
      <alignment vertical="center"/>
    </xf>
    <xf numFmtId="164" fontId="0" fillId="0" borderId="14" xfId="0" applyNumberFormat="1" applyBorder="1" applyAlignment="1">
      <alignment/>
    </xf>
    <xf numFmtId="0" fontId="66" fillId="20" borderId="17" xfId="0" applyFont="1" applyFill="1" applyBorder="1" applyAlignment="1">
      <alignment vertical="center"/>
    </xf>
    <xf numFmtId="0" fontId="29" fillId="0" borderId="18" xfId="0" applyNumberFormat="1" applyFont="1" applyFill="1" applyBorder="1" applyAlignment="1">
      <alignment horizontal="left"/>
    </xf>
    <xf numFmtId="0" fontId="29" fillId="0" borderId="19" xfId="0" applyNumberFormat="1" applyFont="1" applyFill="1" applyBorder="1" applyAlignment="1">
      <alignment horizontal="left"/>
    </xf>
    <xf numFmtId="167" fontId="29" fillId="0" borderId="0" xfId="44" applyNumberFormat="1" applyFont="1" applyFill="1" applyBorder="1" applyAlignment="1">
      <alignment horizontal="center"/>
    </xf>
    <xf numFmtId="167" fontId="29" fillId="0" borderId="15" xfId="44" applyNumberFormat="1" applyFont="1" applyFill="1" applyBorder="1" applyAlignment="1">
      <alignment horizontal="center"/>
    </xf>
    <xf numFmtId="167" fontId="67" fillId="33" borderId="20" xfId="0" applyNumberFormat="1" applyFont="1" applyFill="1" applyBorder="1" applyAlignment="1">
      <alignment horizontal="center" vertical="center"/>
    </xf>
    <xf numFmtId="167" fontId="67" fillId="33" borderId="21" xfId="0" applyNumberFormat="1" applyFont="1" applyFill="1" applyBorder="1" applyAlignment="1">
      <alignment horizontal="center" vertical="center"/>
    </xf>
    <xf numFmtId="167" fontId="29" fillId="0" borderId="14" xfId="44" applyNumberFormat="1" applyFont="1" applyFill="1" applyBorder="1" applyAlignment="1">
      <alignment horizontal="center"/>
    </xf>
    <xf numFmtId="167" fontId="29" fillId="0" borderId="16" xfId="44" applyNumberFormat="1" applyFont="1" applyFill="1" applyBorder="1" applyAlignment="1">
      <alignment horizontal="center"/>
    </xf>
    <xf numFmtId="167" fontId="29" fillId="0" borderId="20" xfId="44" applyNumberFormat="1" applyFont="1" applyFill="1" applyBorder="1" applyAlignment="1">
      <alignment horizontal="center"/>
    </xf>
    <xf numFmtId="164" fontId="29" fillId="33" borderId="22" xfId="0" applyNumberFormat="1" applyFont="1" applyFill="1" applyBorder="1" applyAlignment="1" applyProtection="1">
      <alignment/>
      <protection locked="0"/>
    </xf>
    <xf numFmtId="164" fontId="29" fillId="33" borderId="23" xfId="0" applyNumberFormat="1" applyFont="1" applyFill="1" applyBorder="1" applyAlignment="1" applyProtection="1">
      <alignment/>
      <protection locked="0"/>
    </xf>
    <xf numFmtId="3" fontId="29" fillId="33" borderId="23" xfId="0" applyNumberFormat="1" applyFont="1" applyFill="1" applyBorder="1" applyAlignment="1" applyProtection="1">
      <alignment/>
      <protection locked="0"/>
    </xf>
    <xf numFmtId="167" fontId="32" fillId="33" borderId="23" xfId="0" applyNumberFormat="1" applyFont="1" applyFill="1" applyBorder="1" applyAlignment="1" applyProtection="1">
      <alignment/>
      <protection locked="0"/>
    </xf>
    <xf numFmtId="0" fontId="54" fillId="0" borderId="24" xfId="50" applyFill="1" applyBorder="1" applyAlignment="1">
      <alignment horizontal="left"/>
    </xf>
    <xf numFmtId="0" fontId="0" fillId="0" borderId="25" xfId="0" applyFill="1" applyBorder="1" applyAlignment="1">
      <alignment/>
    </xf>
    <xf numFmtId="0" fontId="4" fillId="0" borderId="14" xfId="0" applyFont="1" applyBorder="1" applyAlignment="1">
      <alignment/>
    </xf>
    <xf numFmtId="164" fontId="29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0" fontId="26" fillId="0" borderId="14" xfId="0" applyFont="1" applyBorder="1" applyAlignment="1">
      <alignment horizontal="right"/>
    </xf>
    <xf numFmtId="0" fontId="29" fillId="0" borderId="0" xfId="0" applyFont="1" applyBorder="1" applyAlignment="1">
      <alignment/>
    </xf>
    <xf numFmtId="164" fontId="32" fillId="0" borderId="0" xfId="0" applyNumberFormat="1" applyFont="1" applyBorder="1" applyAlignment="1">
      <alignment/>
    </xf>
    <xf numFmtId="0" fontId="4" fillId="0" borderId="14" xfId="0" applyFont="1" applyBorder="1" applyAlignment="1">
      <alignment horizontal="right"/>
    </xf>
    <xf numFmtId="164" fontId="29" fillId="0" borderId="2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68" fillId="0" borderId="0" xfId="0" applyFont="1" applyBorder="1" applyAlignment="1">
      <alignment horizontal="right"/>
    </xf>
    <xf numFmtId="0" fontId="68" fillId="0" borderId="20" xfId="0" applyFont="1" applyBorder="1" applyAlignment="1">
      <alignment horizontal="right"/>
    </xf>
    <xf numFmtId="164" fontId="0" fillId="0" borderId="20" xfId="0" applyNumberFormat="1" applyBorder="1" applyAlignment="1">
      <alignment/>
    </xf>
    <xf numFmtId="0" fontId="1" fillId="0" borderId="0" xfId="44" applyNumberFormat="1" applyFont="1" applyFill="1" applyBorder="1" applyAlignment="1">
      <alignment horizontal="center"/>
    </xf>
    <xf numFmtId="0" fontId="1" fillId="0" borderId="15" xfId="44" applyNumberFormat="1" applyFont="1" applyFill="1" applyBorder="1" applyAlignment="1">
      <alignment horizontal="center"/>
    </xf>
    <xf numFmtId="167" fontId="69" fillId="20" borderId="0" xfId="44" applyNumberFormat="1" applyFont="1" applyFill="1" applyBorder="1" applyAlignment="1">
      <alignment horizontal="center"/>
    </xf>
    <xf numFmtId="167" fontId="69" fillId="20" borderId="15" xfId="44" applyNumberFormat="1" applyFont="1" applyFill="1" applyBorder="1" applyAlignment="1">
      <alignment horizontal="center"/>
    </xf>
    <xf numFmtId="164" fontId="29" fillId="0" borderId="0" xfId="0" applyNumberFormat="1" applyFont="1" applyAlignment="1">
      <alignment horizontal="right"/>
    </xf>
    <xf numFmtId="0" fontId="70" fillId="0" borderId="0" xfId="0" applyFont="1" applyAlignment="1">
      <alignment/>
    </xf>
    <xf numFmtId="0" fontId="70" fillId="0" borderId="0" xfId="0" applyFont="1" applyFill="1" applyAlignment="1">
      <alignment/>
    </xf>
    <xf numFmtId="167" fontId="68" fillId="0" borderId="15" xfId="0" applyNumberFormat="1" applyFont="1" applyFill="1" applyBorder="1" applyAlignment="1">
      <alignment/>
    </xf>
    <xf numFmtId="167" fontId="68" fillId="0" borderId="21" xfId="0" applyNumberFormat="1" applyFont="1" applyFill="1" applyBorder="1" applyAlignment="1">
      <alignment/>
    </xf>
    <xf numFmtId="164" fontId="0" fillId="0" borderId="0" xfId="0" applyNumberFormat="1" applyFont="1" applyAlignment="1">
      <alignment/>
    </xf>
    <xf numFmtId="0" fontId="55" fillId="2" borderId="26" xfId="0" applyFont="1" applyFill="1" applyBorder="1" applyAlignment="1">
      <alignment horizontal="center" wrapText="1"/>
    </xf>
    <xf numFmtId="0" fontId="55" fillId="2" borderId="27" xfId="0" applyFont="1" applyFill="1" applyBorder="1" applyAlignment="1">
      <alignment horizontal="center" wrapText="1"/>
    </xf>
    <xf numFmtId="0" fontId="55" fillId="2" borderId="28" xfId="0" applyFont="1" applyFill="1" applyBorder="1" applyAlignment="1">
      <alignment horizontal="center" wrapText="1"/>
    </xf>
    <xf numFmtId="167" fontId="71" fillId="0" borderId="0" xfId="59" applyNumberFormat="1" applyFont="1" applyFill="1" applyBorder="1" applyAlignment="1">
      <alignment/>
    </xf>
    <xf numFmtId="9" fontId="71" fillId="0" borderId="0" xfId="59" applyFont="1" applyFill="1" applyBorder="1" applyAlignment="1">
      <alignment/>
    </xf>
    <xf numFmtId="0" fontId="29" fillId="6" borderId="0" xfId="0" applyFont="1" applyFill="1" applyBorder="1" applyAlignment="1">
      <alignment/>
    </xf>
    <xf numFmtId="0" fontId="0" fillId="6" borderId="15" xfId="0" applyFill="1" applyBorder="1" applyAlignment="1">
      <alignment/>
    </xf>
    <xf numFmtId="0" fontId="26" fillId="0" borderId="29" xfId="0" applyFont="1" applyBorder="1" applyAlignment="1">
      <alignment horizontal="right"/>
    </xf>
    <xf numFmtId="164" fontId="29" fillId="0" borderId="30" xfId="0" applyNumberFormat="1" applyFont="1" applyBorder="1" applyAlignment="1">
      <alignment/>
    </xf>
    <xf numFmtId="0" fontId="26" fillId="0" borderId="31" xfId="0" applyFont="1" applyBorder="1" applyAlignment="1">
      <alignment horizontal="right"/>
    </xf>
    <xf numFmtId="164" fontId="29" fillId="0" borderId="32" xfId="0" applyNumberFormat="1" applyFont="1" applyBorder="1" applyAlignment="1">
      <alignment/>
    </xf>
    <xf numFmtId="0" fontId="26" fillId="0" borderId="33" xfId="0" applyFont="1" applyBorder="1" applyAlignment="1">
      <alignment horizontal="right"/>
    </xf>
    <xf numFmtId="164" fontId="29" fillId="0" borderId="34" xfId="0" applyNumberFormat="1" applyFont="1" applyBorder="1" applyAlignment="1">
      <alignment/>
    </xf>
    <xf numFmtId="178" fontId="29" fillId="0" borderId="0" xfId="42" applyNumberFormat="1" applyFont="1" applyFill="1" applyBorder="1" applyAlignment="1">
      <alignment horizontal="center" vertical="center"/>
    </xf>
    <xf numFmtId="178" fontId="29" fillId="0" borderId="20" xfId="42" applyNumberFormat="1" applyFont="1" applyFill="1" applyBorder="1" applyAlignment="1">
      <alignment horizontal="center" vertical="center"/>
    </xf>
    <xf numFmtId="167" fontId="1" fillId="0" borderId="0" xfId="44" applyNumberFormat="1" applyFont="1" applyFill="1" applyBorder="1" applyAlignment="1">
      <alignment horizontal="center"/>
    </xf>
    <xf numFmtId="167" fontId="1" fillId="0" borderId="15" xfId="44" applyNumberFormat="1" applyFont="1" applyFill="1" applyBorder="1" applyAlignment="1">
      <alignment horizontal="center"/>
    </xf>
    <xf numFmtId="164" fontId="4" fillId="0" borderId="14" xfId="0" applyNumberFormat="1" applyFont="1" applyBorder="1" applyAlignment="1">
      <alignment wrapText="1"/>
    </xf>
    <xf numFmtId="0" fontId="26" fillId="0" borderId="0" xfId="0" applyFont="1" applyBorder="1" applyAlignment="1">
      <alignment/>
    </xf>
    <xf numFmtId="0" fontId="72" fillId="2" borderId="26" xfId="0" applyFont="1" applyFill="1" applyBorder="1" applyAlignment="1">
      <alignment wrapText="1"/>
    </xf>
    <xf numFmtId="43" fontId="29" fillId="6" borderId="35" xfId="42" applyFont="1" applyFill="1" applyBorder="1" applyAlignment="1" applyProtection="1">
      <alignment horizontal="center" vertical="top"/>
      <protection locked="0"/>
    </xf>
    <xf numFmtId="43" fontId="29" fillId="6" borderId="36" xfId="42" applyFont="1" applyFill="1" applyBorder="1" applyAlignment="1" applyProtection="1">
      <alignment horizontal="center" vertical="top"/>
      <protection locked="0"/>
    </xf>
    <xf numFmtId="0" fontId="55" fillId="2" borderId="37" xfId="0" applyFont="1" applyFill="1" applyBorder="1" applyAlignment="1">
      <alignment horizontal="center" wrapText="1"/>
    </xf>
    <xf numFmtId="0" fontId="55" fillId="2" borderId="38" xfId="0" applyFont="1" applyFill="1" applyBorder="1" applyAlignment="1" applyProtection="1">
      <alignment horizontal="center" wrapText="1"/>
      <protection locked="0"/>
    </xf>
    <xf numFmtId="5" fontId="71" fillId="0" borderId="25" xfId="0" applyNumberFormat="1" applyFont="1" applyFill="1" applyBorder="1" applyAlignment="1">
      <alignment horizontal="center"/>
    </xf>
    <xf numFmtId="5" fontId="71" fillId="0" borderId="39" xfId="0" applyNumberFormat="1" applyFont="1" applyFill="1" applyBorder="1" applyAlignment="1">
      <alignment horizontal="center"/>
    </xf>
    <xf numFmtId="0" fontId="66" fillId="20" borderId="13" xfId="0" applyFont="1" applyFill="1" applyBorder="1" applyAlignment="1">
      <alignment horizontal="left" vertical="center"/>
    </xf>
    <xf numFmtId="0" fontId="66" fillId="20" borderId="40" xfId="0" applyFont="1" applyFill="1" applyBorder="1" applyAlignment="1">
      <alignment horizontal="left" vertical="center"/>
    </xf>
    <xf numFmtId="164" fontId="67" fillId="33" borderId="16" xfId="0" applyNumberFormat="1" applyFont="1" applyFill="1" applyBorder="1" applyAlignment="1">
      <alignment horizontal="left" vertical="center"/>
    </xf>
    <xf numFmtId="164" fontId="67" fillId="33" borderId="20" xfId="0" applyNumberFormat="1" applyFont="1" applyFill="1" applyBorder="1" applyAlignment="1">
      <alignment horizontal="left" vertical="center"/>
    </xf>
    <xf numFmtId="0" fontId="54" fillId="0" borderId="24" xfId="50" applyFill="1" applyBorder="1" applyAlignment="1">
      <alignment horizontal="left"/>
    </xf>
    <xf numFmtId="0" fontId="54" fillId="0" borderId="25" xfId="50" applyFill="1" applyBorder="1" applyAlignment="1">
      <alignment horizontal="left"/>
    </xf>
    <xf numFmtId="167" fontId="29" fillId="0" borderId="41" xfId="44" applyNumberFormat="1" applyFont="1" applyFill="1" applyBorder="1" applyAlignment="1">
      <alignment horizontal="center" vertical="center"/>
    </xf>
    <xf numFmtId="167" fontId="29" fillId="0" borderId="42" xfId="44" applyNumberFormat="1" applyFont="1" applyFill="1" applyBorder="1" applyAlignment="1">
      <alignment horizontal="center" vertical="center"/>
    </xf>
    <xf numFmtId="167" fontId="29" fillId="0" borderId="20" xfId="44" applyNumberFormat="1" applyFont="1" applyFill="1" applyBorder="1" applyAlignment="1">
      <alignment horizontal="center" vertical="center"/>
    </xf>
    <xf numFmtId="167" fontId="29" fillId="0" borderId="21" xfId="44" applyNumberFormat="1" applyFont="1" applyFill="1" applyBorder="1" applyAlignment="1">
      <alignment horizontal="center" vertical="center"/>
    </xf>
    <xf numFmtId="164" fontId="29" fillId="6" borderId="43" xfId="0" applyNumberFormat="1" applyFont="1" applyFill="1" applyBorder="1" applyAlignment="1" applyProtection="1">
      <alignment horizontal="center"/>
      <protection locked="0"/>
    </xf>
    <xf numFmtId="164" fontId="29" fillId="6" borderId="42" xfId="0" applyNumberFormat="1" applyFont="1" applyFill="1" applyBorder="1" applyAlignment="1" applyProtection="1">
      <alignment horizontal="center"/>
      <protection locked="0"/>
    </xf>
    <xf numFmtId="164" fontId="67" fillId="33" borderId="14" xfId="0" applyNumberFormat="1" applyFont="1" applyFill="1" applyBorder="1" applyAlignment="1">
      <alignment horizontal="left" vertical="center" wrapText="1"/>
    </xf>
    <xf numFmtId="164" fontId="67" fillId="33" borderId="16" xfId="0" applyNumberFormat="1" applyFont="1" applyFill="1" applyBorder="1" applyAlignment="1">
      <alignment horizontal="left" vertical="center" wrapText="1"/>
    </xf>
    <xf numFmtId="166" fontId="67" fillId="33" borderId="0" xfId="59" applyNumberFormat="1" applyFont="1" applyFill="1" applyBorder="1" applyAlignment="1">
      <alignment horizontal="center" vertical="center" wrapText="1"/>
    </xf>
    <xf numFmtId="166" fontId="67" fillId="33" borderId="20" xfId="59" applyNumberFormat="1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right"/>
    </xf>
    <xf numFmtId="5" fontId="71" fillId="0" borderId="44" xfId="0" applyNumberFormat="1" applyFont="1" applyFill="1" applyBorder="1" applyAlignment="1">
      <alignment horizontal="left" indent="3"/>
    </xf>
    <xf numFmtId="167" fontId="73" fillId="6" borderId="0" xfId="0" applyNumberFormat="1" applyFont="1" applyFill="1" applyBorder="1" applyAlignment="1">
      <alignment horizontal="center" vertical="center"/>
    </xf>
    <xf numFmtId="167" fontId="73" fillId="6" borderId="15" xfId="0" applyNumberFormat="1" applyFont="1" applyFill="1" applyBorder="1" applyAlignment="1">
      <alignment horizontal="center" vertical="center"/>
    </xf>
    <xf numFmtId="14" fontId="29" fillId="33" borderId="35" xfId="0" applyNumberFormat="1" applyFont="1" applyFill="1" applyBorder="1" applyAlignment="1" applyProtection="1">
      <alignment horizontal="center"/>
      <protection locked="0"/>
    </xf>
    <xf numFmtId="14" fontId="29" fillId="33" borderId="45" xfId="0" applyNumberFormat="1" applyFont="1" applyFill="1" applyBorder="1" applyAlignment="1" applyProtection="1">
      <alignment horizontal="center"/>
      <protection locked="0"/>
    </xf>
    <xf numFmtId="164" fontId="29" fillId="6" borderId="35" xfId="0" applyNumberFormat="1" applyFont="1" applyFill="1" applyBorder="1" applyAlignment="1" applyProtection="1">
      <alignment horizontal="center"/>
      <protection locked="0"/>
    </xf>
    <xf numFmtId="164" fontId="29" fillId="6" borderId="36" xfId="0" applyNumberFormat="1" applyFont="1" applyFill="1" applyBorder="1" applyAlignment="1" applyProtection="1">
      <alignment horizontal="center"/>
      <protection locked="0"/>
    </xf>
    <xf numFmtId="164" fontId="29" fillId="6" borderId="46" xfId="0" applyNumberFormat="1" applyFont="1" applyFill="1" applyBorder="1" applyAlignment="1" applyProtection="1">
      <alignment horizontal="center"/>
      <protection locked="0"/>
    </xf>
    <xf numFmtId="164" fontId="29" fillId="6" borderId="47" xfId="0" applyNumberFormat="1" applyFont="1" applyFill="1" applyBorder="1" applyAlignment="1" applyProtection="1">
      <alignment horizontal="center"/>
      <protection locked="0"/>
    </xf>
    <xf numFmtId="164" fontId="67" fillId="33" borderId="20" xfId="0" applyNumberFormat="1" applyFont="1" applyFill="1" applyBorder="1" applyAlignment="1">
      <alignment horizontal="center" vertical="center"/>
    </xf>
    <xf numFmtId="164" fontId="67" fillId="33" borderId="21" xfId="0" applyNumberFormat="1" applyFont="1" applyFill="1" applyBorder="1" applyAlignment="1">
      <alignment horizontal="center" vertical="center"/>
    </xf>
    <xf numFmtId="0" fontId="55" fillId="2" borderId="11" xfId="0" applyFont="1" applyFill="1" applyBorder="1" applyAlignment="1">
      <alignment horizontal="center" wrapText="1"/>
    </xf>
    <xf numFmtId="0" fontId="55" fillId="2" borderId="12" xfId="0" applyFont="1" applyFill="1" applyBorder="1" applyAlignment="1">
      <alignment horizontal="center" wrapText="1"/>
    </xf>
    <xf numFmtId="0" fontId="26" fillId="0" borderId="0" xfId="0" applyFont="1" applyAlignment="1">
      <alignment horizontal="left" wrapText="1"/>
    </xf>
    <xf numFmtId="5" fontId="71" fillId="0" borderId="48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LFP Support for Year</a:t>
            </a:r>
          </a:p>
        </c:rich>
      </c:tx>
      <c:layout>
        <c:manualLayout>
          <c:xMode val="factor"/>
          <c:yMode val="factor"/>
          <c:x val="-0.002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445"/>
          <c:w val="0.95775"/>
          <c:h val="0.74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'2023'!$A$41</c:f>
              <c:strCache>
                <c:ptCount val="1"/>
                <c:pt idx="0">
                  <c:v>Alumnus personal support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'2023'!$B$38:$C$38</c:f>
              <c:strCache/>
            </c:strRef>
          </c:cat>
          <c:val>
            <c:numRef>
              <c:f>'2023'!$B$41:$C$41</c:f>
              <c:numCache/>
            </c:numRef>
          </c:val>
        </c:ser>
        <c:ser>
          <c:idx val="1"/>
          <c:order val="1"/>
          <c:tx>
            <c:strRef>
              <c:f>'2023'!$A$42</c:f>
              <c:strCache>
                <c:ptCount val="1"/>
                <c:pt idx="0">
                  <c:v>LFP Support (Check amount)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'2023'!$B$38:$C$38</c:f>
              <c:strCache/>
            </c:strRef>
          </c:cat>
          <c:val>
            <c:numRef>
              <c:f>'2023'!$B$42:$C$42</c:f>
              <c:numCache/>
            </c:numRef>
          </c:val>
        </c:ser>
        <c:overlap val="100"/>
        <c:axId val="54226582"/>
        <c:axId val="39856823"/>
      </c:barChart>
      <c:catAx>
        <c:axId val="542265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9856823"/>
        <c:crosses val="autoZero"/>
        <c:auto val="1"/>
        <c:lblOffset val="100"/>
        <c:tickLblSkip val="1"/>
        <c:noMultiLvlLbl val="0"/>
      </c:catAx>
      <c:valAx>
        <c:axId val="398568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22658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275"/>
          <c:y val="0.88225"/>
          <c:w val="0.9745"/>
          <c:h val="0.09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0</xdr:row>
      <xdr:rowOff>0</xdr:rowOff>
    </xdr:from>
    <xdr:to>
      <xdr:col>8</xdr:col>
      <xdr:colOff>638175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0"/>
          <a:ext cx="885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9525</xdr:colOff>
      <xdr:row>21</xdr:row>
      <xdr:rowOff>19050</xdr:rowOff>
    </xdr:from>
    <xdr:ext cx="161925" cy="257175"/>
    <xdr:sp>
      <xdr:nvSpPr>
        <xdr:cNvPr id="2" name="Arrow" descr="&quot;&quot;"/>
        <xdr:cNvSpPr>
          <a:spLocks noChangeAspect="1"/>
        </xdr:cNvSpPr>
      </xdr:nvSpPr>
      <xdr:spPr>
        <a:xfrm>
          <a:off x="4343400" y="4400550"/>
          <a:ext cx="161925" cy="257175"/>
        </a:xfrm>
        <a:custGeom>
          <a:pathLst>
            <a:path h="3315" w="2240">
              <a:moveTo>
                <a:pt x="0" y="0"/>
              </a:moveTo>
              <a:lnTo>
                <a:pt x="2240" y="1646"/>
              </a:lnTo>
              <a:lnTo>
                <a:pt x="0" y="3315"/>
              </a:lnTo>
              <a:lnTo>
                <a:pt x="0" y="0"/>
              </a:lnTo>
              <a:close/>
            </a:path>
          </a:pathLst>
        </a:custGeom>
        <a:solidFill>
          <a:srgbClr val="8EB4E3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7</xdr:col>
      <xdr:colOff>19050</xdr:colOff>
      <xdr:row>21</xdr:row>
      <xdr:rowOff>57150</xdr:rowOff>
    </xdr:from>
    <xdr:ext cx="123825" cy="257175"/>
    <xdr:sp>
      <xdr:nvSpPr>
        <xdr:cNvPr id="3" name="Arrow" descr="&quot;&quot;"/>
        <xdr:cNvSpPr>
          <a:spLocks noChangeAspect="1"/>
        </xdr:cNvSpPr>
      </xdr:nvSpPr>
      <xdr:spPr>
        <a:xfrm>
          <a:off x="7715250" y="4438650"/>
          <a:ext cx="123825" cy="257175"/>
        </a:xfrm>
        <a:custGeom>
          <a:pathLst>
            <a:path h="3315" w="2240">
              <a:moveTo>
                <a:pt x="0" y="0"/>
              </a:moveTo>
              <a:lnTo>
                <a:pt x="2240" y="1646"/>
              </a:lnTo>
              <a:lnTo>
                <a:pt x="0" y="3315"/>
              </a:lnTo>
              <a:lnTo>
                <a:pt x="0" y="0"/>
              </a:lnTo>
              <a:close/>
            </a:path>
          </a:pathLst>
        </a:custGeom>
        <a:solidFill>
          <a:srgbClr val="8EB4E3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twoCellAnchor>
    <xdr:from>
      <xdr:col>2</xdr:col>
      <xdr:colOff>409575</xdr:colOff>
      <xdr:row>22</xdr:row>
      <xdr:rowOff>85725</xdr:rowOff>
    </xdr:from>
    <xdr:to>
      <xdr:col>6</xdr:col>
      <xdr:colOff>295275</xdr:colOff>
      <xdr:row>35</xdr:row>
      <xdr:rowOff>38100</xdr:rowOff>
    </xdr:to>
    <xdr:graphicFrame>
      <xdr:nvGraphicFramePr>
        <xdr:cNvPr id="4" name="Chart 5"/>
        <xdr:cNvGraphicFramePr/>
      </xdr:nvGraphicFramePr>
      <xdr:xfrm>
        <a:off x="3781425" y="4762500"/>
        <a:ext cx="3248025" cy="2333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6</xdr:col>
      <xdr:colOff>409575</xdr:colOff>
      <xdr:row>24</xdr:row>
      <xdr:rowOff>76200</xdr:rowOff>
    </xdr:from>
    <xdr:ext cx="571500" cy="990600"/>
    <xdr:sp>
      <xdr:nvSpPr>
        <xdr:cNvPr id="5" name="Rectangle 6"/>
        <xdr:cNvSpPr>
          <a:spLocks/>
        </xdr:cNvSpPr>
      </xdr:nvSpPr>
      <xdr:spPr>
        <a:xfrm>
          <a:off x="7143750" y="5219700"/>
          <a:ext cx="571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FF8080"/>
              </a:solidFill>
            </a:rPr>
            <a:t>=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tabSelected="1" zoomScalePageLayoutView="0" workbookViewId="0" topLeftCell="A1">
      <selection activeCell="M28" sqref="M28"/>
    </sheetView>
  </sheetViews>
  <sheetFormatPr defaultColWidth="9.140625" defaultRowHeight="14.25"/>
  <cols>
    <col min="1" max="1" width="37.28125" style="7" customWidth="1"/>
    <col min="2" max="2" width="13.28125" style="1" customWidth="1"/>
    <col min="3" max="3" width="14.421875" style="1" customWidth="1"/>
    <col min="4" max="4" width="10.57421875" style="1" bestFit="1" customWidth="1"/>
    <col min="5" max="5" width="10.421875" style="1" customWidth="1"/>
    <col min="6" max="6" width="15.00390625" style="1" bestFit="1" customWidth="1"/>
    <col min="7" max="7" width="14.421875" style="1" customWidth="1"/>
    <col min="8" max="8" width="10.57421875" style="0" customWidth="1"/>
    <col min="9" max="9" width="9.8515625" style="0" customWidth="1"/>
    <col min="11" max="11" width="11.00390625" style="0" bestFit="1" customWidth="1"/>
  </cols>
  <sheetData>
    <row r="1" spans="1:9" ht="22.5">
      <c r="A1" s="5"/>
      <c r="B1" s="2"/>
      <c r="C1" s="3"/>
      <c r="D1" s="3"/>
      <c r="E1" s="3"/>
      <c r="F1" s="3"/>
      <c r="G1" s="3"/>
      <c r="H1" s="3"/>
      <c r="I1" s="3"/>
    </row>
    <row r="2" spans="1:9" ht="26.25">
      <c r="A2" s="8" t="s">
        <v>18</v>
      </c>
      <c r="B2" s="2"/>
      <c r="C2" s="3"/>
      <c r="D2" s="3"/>
      <c r="E2" s="3"/>
      <c r="F2" s="3"/>
      <c r="G2" s="3"/>
      <c r="H2" s="3"/>
      <c r="I2" s="3"/>
    </row>
    <row r="3" spans="1:9" ht="15">
      <c r="A3" s="6"/>
      <c r="B3" s="4"/>
      <c r="C3" s="3"/>
      <c r="D3" s="3"/>
      <c r="E3" s="3"/>
      <c r="F3" s="3"/>
      <c r="G3" s="3"/>
      <c r="H3" s="3"/>
      <c r="I3" s="3"/>
    </row>
    <row r="4" ht="14.25"/>
    <row r="5" spans="1:9" ht="15" thickBot="1">
      <c r="A5" s="10" t="s">
        <v>19</v>
      </c>
      <c r="B5" s="94"/>
      <c r="C5" s="94"/>
      <c r="D5" s="94"/>
      <c r="E5" s="94"/>
      <c r="F5" s="94"/>
      <c r="G5" s="94"/>
      <c r="H5" s="94"/>
      <c r="I5" s="94"/>
    </row>
    <row r="6" spans="1:9" ht="15" thickBot="1" thickTop="1">
      <c r="A6" s="10" t="s">
        <v>20</v>
      </c>
      <c r="B6" s="94"/>
      <c r="C6" s="94"/>
      <c r="D6" s="94"/>
      <c r="E6" s="94"/>
      <c r="F6" s="94"/>
      <c r="G6" s="94"/>
      <c r="H6" s="94"/>
      <c r="I6" s="94"/>
    </row>
    <row r="7" spans="1:9" ht="15" thickBot="1" thickTop="1">
      <c r="A7" s="10" t="s">
        <v>0</v>
      </c>
      <c r="B7" s="95">
        <v>2020</v>
      </c>
      <c r="C7" s="95"/>
      <c r="D7" s="95"/>
      <c r="E7" s="95"/>
      <c r="F7" s="95"/>
      <c r="G7" s="95"/>
      <c r="H7" s="95"/>
      <c r="I7" s="95"/>
    </row>
    <row r="8" spans="1:9" ht="15" thickBot="1" thickTop="1">
      <c r="A8" s="10" t="s">
        <v>17</v>
      </c>
      <c r="B8" s="94">
        <v>900000000</v>
      </c>
      <c r="C8" s="94"/>
      <c r="D8" s="94"/>
      <c r="E8" s="94"/>
      <c r="F8" s="94"/>
      <c r="G8" s="94"/>
      <c r="H8" s="94"/>
      <c r="I8" s="94"/>
    </row>
    <row r="9" spans="1:8" ht="15" thickBot="1" thickTop="1">
      <c r="A9" s="11"/>
      <c r="B9" s="12"/>
      <c r="C9" s="12"/>
      <c r="D9" s="12"/>
      <c r="E9" s="12"/>
      <c r="F9" s="12"/>
      <c r="G9" s="12"/>
      <c r="H9" s="13"/>
    </row>
    <row r="10" spans="1:8" ht="29.25" customHeight="1">
      <c r="A10" s="26" t="s">
        <v>22</v>
      </c>
      <c r="B10" s="19" t="s">
        <v>11</v>
      </c>
      <c r="C10" s="20" t="s">
        <v>12</v>
      </c>
      <c r="D10" s="13"/>
      <c r="E10" s="98" t="s">
        <v>36</v>
      </c>
      <c r="F10" s="99"/>
      <c r="G10" s="19"/>
      <c r="H10" s="20"/>
    </row>
    <row r="11" spans="1:8" ht="14.25">
      <c r="A11" s="27"/>
      <c r="B11" s="21" t="s">
        <v>16</v>
      </c>
      <c r="C11" s="28" t="s">
        <v>16</v>
      </c>
      <c r="D11" s="13"/>
      <c r="E11" s="32"/>
      <c r="F11" s="90" t="s">
        <v>39</v>
      </c>
      <c r="G11" s="108" t="s">
        <v>41</v>
      </c>
      <c r="H11" s="109"/>
    </row>
    <row r="12" spans="1:8" ht="12.75">
      <c r="A12" s="89" t="s">
        <v>53</v>
      </c>
      <c r="B12" s="87">
        <v>74650</v>
      </c>
      <c r="C12" s="88">
        <v>76770</v>
      </c>
      <c r="D12" s="13"/>
      <c r="E12" s="32"/>
      <c r="F12" s="90" t="s">
        <v>54</v>
      </c>
      <c r="G12" s="92">
        <v>1</v>
      </c>
      <c r="H12" s="93"/>
    </row>
    <row r="13" spans="1:8" ht="14.25">
      <c r="A13" s="29" t="s">
        <v>31</v>
      </c>
      <c r="B13" s="36">
        <v>102240</v>
      </c>
      <c r="C13" s="37">
        <v>104752</v>
      </c>
      <c r="D13" s="14"/>
      <c r="E13" s="74"/>
      <c r="F13" s="91"/>
      <c r="G13" s="72"/>
      <c r="H13" s="73"/>
    </row>
    <row r="14" spans="1:8" ht="12.75">
      <c r="A14" s="30" t="s">
        <v>42</v>
      </c>
      <c r="B14" s="36">
        <v>0</v>
      </c>
      <c r="C14" s="37">
        <v>0</v>
      </c>
      <c r="D14" s="14"/>
      <c r="E14" s="32"/>
      <c r="F14" s="90" t="s">
        <v>52</v>
      </c>
      <c r="G14" s="120">
        <v>90000</v>
      </c>
      <c r="H14" s="121"/>
    </row>
    <row r="15" spans="1:8" ht="12.75">
      <c r="A15" s="30" t="s">
        <v>43</v>
      </c>
      <c r="B15" s="36">
        <v>0</v>
      </c>
      <c r="C15" s="37">
        <v>0</v>
      </c>
      <c r="D15" s="14"/>
      <c r="E15" s="32"/>
      <c r="F15" s="90" t="s">
        <v>40</v>
      </c>
      <c r="G15" s="122">
        <v>50000</v>
      </c>
      <c r="H15" s="123"/>
    </row>
    <row r="16" spans="1:8" ht="15" thickBot="1">
      <c r="A16" s="31" t="s">
        <v>13</v>
      </c>
      <c r="B16" s="38">
        <f>MIN(B12,B13-B14-B15)</f>
        <v>74650</v>
      </c>
      <c r="C16" s="39">
        <f>MIN(C12,C13-C14-C15)</f>
        <v>76770</v>
      </c>
      <c r="D16" s="14"/>
      <c r="E16" s="100" t="s">
        <v>14</v>
      </c>
      <c r="F16" s="101"/>
      <c r="G16" s="124">
        <f>MAX(G14,(G14+G15)/2)</f>
        <v>90000</v>
      </c>
      <c r="H16" s="125"/>
    </row>
    <row r="17" spans="1:8" ht="13.5" thickBot="1">
      <c r="A17" s="9"/>
      <c r="B17" s="15"/>
      <c r="C17" s="15"/>
      <c r="D17" s="14"/>
      <c r="E17" s="14"/>
      <c r="F17" s="14"/>
      <c r="G17" s="14"/>
      <c r="H17" s="13"/>
    </row>
    <row r="18" spans="1:8" ht="28.5">
      <c r="A18" s="33" t="s">
        <v>32</v>
      </c>
      <c r="B18" s="18" t="s">
        <v>11</v>
      </c>
      <c r="C18" s="19" t="s">
        <v>12</v>
      </c>
      <c r="D18" s="19" t="s">
        <v>14</v>
      </c>
      <c r="E18" s="19" t="s">
        <v>44</v>
      </c>
      <c r="F18" s="19" t="s">
        <v>45</v>
      </c>
      <c r="G18" s="126" t="s">
        <v>55</v>
      </c>
      <c r="H18" s="127"/>
    </row>
    <row r="19" spans="1:8" ht="12">
      <c r="A19" s="34" t="s">
        <v>15</v>
      </c>
      <c r="B19" s="40">
        <f>MIN(20500,B16)</f>
        <v>20500</v>
      </c>
      <c r="C19" s="36">
        <f>MIN(20500,C16)</f>
        <v>20500</v>
      </c>
      <c r="D19" s="36">
        <f>B19+C19</f>
        <v>41000</v>
      </c>
      <c r="E19" s="85">
        <v>120</v>
      </c>
      <c r="F19" s="36">
        <f>D19/E19</f>
        <v>341.6666666666667</v>
      </c>
      <c r="G19" s="104">
        <f>(F19+F20)*12</f>
        <v>15142</v>
      </c>
      <c r="H19" s="105"/>
    </row>
    <row r="20" spans="1:8" ht="13.5" thickBot="1">
      <c r="A20" s="35" t="s">
        <v>21</v>
      </c>
      <c r="B20" s="41">
        <f>B16-B19</f>
        <v>54150</v>
      </c>
      <c r="C20" s="42">
        <f>C16-C19</f>
        <v>56270</v>
      </c>
      <c r="D20" s="42">
        <f>B20+C20</f>
        <v>110420</v>
      </c>
      <c r="E20" s="86">
        <v>120</v>
      </c>
      <c r="F20" s="42">
        <f>D20/E20</f>
        <v>920.1666666666666</v>
      </c>
      <c r="G20" s="106"/>
      <c r="H20" s="107"/>
    </row>
    <row r="21" spans="1:8" ht="13.5" thickBot="1">
      <c r="A21" s="9"/>
      <c r="B21" s="12"/>
      <c r="C21" s="13"/>
      <c r="D21" s="14"/>
      <c r="E21" s="14"/>
      <c r="F21" s="14"/>
      <c r="G21" s="14"/>
      <c r="H21" s="13"/>
    </row>
    <row r="22" spans="1:9" ht="23.25">
      <c r="A22" s="26" t="s">
        <v>23</v>
      </c>
      <c r="B22" s="47" t="s">
        <v>33</v>
      </c>
      <c r="C22" s="48"/>
      <c r="D22" s="96">
        <v>92000</v>
      </c>
      <c r="E22" s="129"/>
      <c r="F22" s="102" t="s">
        <v>34</v>
      </c>
      <c r="G22" s="103"/>
      <c r="H22" s="96">
        <v>120000</v>
      </c>
      <c r="I22" s="97"/>
    </row>
    <row r="23" spans="1:16" ht="18.75">
      <c r="A23" s="49" t="s">
        <v>1</v>
      </c>
      <c r="B23" s="43">
        <f>G14</f>
        <v>90000</v>
      </c>
      <c r="C23" s="50"/>
      <c r="D23" s="24"/>
      <c r="E23" s="22"/>
      <c r="F23" s="22"/>
      <c r="G23" s="115"/>
      <c r="H23" s="115"/>
      <c r="I23" s="51"/>
      <c r="L23" s="67"/>
      <c r="M23" s="68"/>
      <c r="N23" s="67"/>
      <c r="O23" s="67"/>
      <c r="P23" s="67"/>
    </row>
    <row r="24" spans="1:16" ht="18">
      <c r="A24" s="52" t="s">
        <v>5</v>
      </c>
      <c r="B24" s="16"/>
      <c r="C24" s="50"/>
      <c r="D24" s="25"/>
      <c r="E24" s="23"/>
      <c r="F24" s="22"/>
      <c r="G24" s="75"/>
      <c r="H24" s="76"/>
      <c r="I24" s="51"/>
      <c r="L24" s="67"/>
      <c r="M24" s="67"/>
      <c r="N24" s="67"/>
      <c r="O24" s="67"/>
      <c r="P24" s="67"/>
    </row>
    <row r="25" spans="1:16" ht="14.25">
      <c r="A25" s="52" t="s">
        <v>35</v>
      </c>
      <c r="B25" s="44"/>
      <c r="C25" s="50"/>
      <c r="D25" s="50"/>
      <c r="E25" s="50"/>
      <c r="F25" s="50"/>
      <c r="G25" s="50"/>
      <c r="H25" s="53"/>
      <c r="I25" s="51"/>
      <c r="L25" s="67"/>
      <c r="M25" s="67"/>
      <c r="N25" s="67"/>
      <c r="O25" s="67"/>
      <c r="P25" s="67"/>
    </row>
    <row r="26" spans="1:16" ht="14.25">
      <c r="A26" s="52" t="s">
        <v>37</v>
      </c>
      <c r="B26" s="44"/>
      <c r="C26" s="50"/>
      <c r="D26" s="50"/>
      <c r="E26" s="50"/>
      <c r="F26" s="50"/>
      <c r="G26" s="57"/>
      <c r="H26" s="58"/>
      <c r="I26" s="51"/>
      <c r="L26" s="67"/>
      <c r="M26" s="67"/>
      <c r="N26" s="67"/>
      <c r="O26" s="67"/>
      <c r="P26" s="67"/>
    </row>
    <row r="27" spans="1:16" ht="14.25">
      <c r="A27" s="52" t="s">
        <v>6</v>
      </c>
      <c r="B27" s="44"/>
      <c r="C27" s="50"/>
      <c r="D27" s="50"/>
      <c r="E27" s="50"/>
      <c r="F27" s="50"/>
      <c r="G27" s="57"/>
      <c r="H27" s="116">
        <f>B42+C42</f>
        <v>15142</v>
      </c>
      <c r="I27" s="117"/>
      <c r="L27" s="67"/>
      <c r="M27" s="67"/>
      <c r="N27" s="67"/>
      <c r="O27" s="67"/>
      <c r="P27" s="67"/>
    </row>
    <row r="28" spans="1:16" ht="14.25">
      <c r="A28" s="52" t="s">
        <v>4</v>
      </c>
      <c r="B28" s="54">
        <f>SUM(B25:B27)</f>
        <v>0</v>
      </c>
      <c r="C28" s="50"/>
      <c r="D28" s="50"/>
      <c r="E28" s="50"/>
      <c r="F28" s="50"/>
      <c r="G28" s="57"/>
      <c r="H28" s="116"/>
      <c r="I28" s="117"/>
      <c r="L28" s="67"/>
      <c r="M28" s="67"/>
      <c r="N28" s="67"/>
      <c r="O28" s="67"/>
      <c r="P28" s="67"/>
    </row>
    <row r="29" spans="1:16" ht="14.25">
      <c r="A29" s="52"/>
      <c r="B29" s="50"/>
      <c r="C29" s="50"/>
      <c r="D29" s="50"/>
      <c r="E29" s="50"/>
      <c r="F29" s="50"/>
      <c r="G29" s="50"/>
      <c r="H29" s="77" t="s">
        <v>46</v>
      </c>
      <c r="I29" s="78"/>
      <c r="L29" s="67"/>
      <c r="M29" s="67"/>
      <c r="N29" s="67"/>
      <c r="O29" s="67"/>
      <c r="P29" s="67"/>
    </row>
    <row r="30" spans="1:16" ht="14.25">
      <c r="A30" s="52" t="s">
        <v>7</v>
      </c>
      <c r="B30" s="45">
        <v>0</v>
      </c>
      <c r="C30" s="50"/>
      <c r="D30" s="50"/>
      <c r="E30" s="50"/>
      <c r="F30" s="50"/>
      <c r="G30" s="50"/>
      <c r="H30" s="53"/>
      <c r="I30" s="51"/>
      <c r="L30" s="67"/>
      <c r="M30" s="67"/>
      <c r="N30" s="67"/>
      <c r="O30" s="67"/>
      <c r="P30" s="67"/>
    </row>
    <row r="31" spans="1:9" ht="12.75">
      <c r="A31" s="52" t="s">
        <v>2</v>
      </c>
      <c r="B31" s="54">
        <f>5000*B30</f>
        <v>0</v>
      </c>
      <c r="C31" s="50"/>
      <c r="D31" s="50"/>
      <c r="E31" s="50"/>
      <c r="F31" s="50"/>
      <c r="G31" s="50"/>
      <c r="H31" s="53"/>
      <c r="I31" s="51"/>
    </row>
    <row r="32" spans="1:9" ht="12.75">
      <c r="A32" s="30"/>
      <c r="B32" s="50"/>
      <c r="C32" s="50"/>
      <c r="D32" s="50"/>
      <c r="E32" s="50"/>
      <c r="F32" s="50"/>
      <c r="G32" s="50"/>
      <c r="H32" s="53"/>
      <c r="I32" s="51"/>
    </row>
    <row r="33" spans="1:9" ht="12.75">
      <c r="A33" s="55" t="s">
        <v>3</v>
      </c>
      <c r="B33" s="46">
        <f>B28+B23-B31</f>
        <v>90000</v>
      </c>
      <c r="C33" s="50"/>
      <c r="D33" s="50"/>
      <c r="E33" s="50"/>
      <c r="F33" s="50"/>
      <c r="G33" s="50"/>
      <c r="H33" s="53"/>
      <c r="I33" s="51"/>
    </row>
    <row r="34" spans="1:9" ht="12.75">
      <c r="A34" s="30"/>
      <c r="B34" s="50"/>
      <c r="C34" s="50"/>
      <c r="D34" s="50"/>
      <c r="E34" s="50"/>
      <c r="F34" s="50"/>
      <c r="G34" s="114"/>
      <c r="H34" s="114"/>
      <c r="I34" s="69"/>
    </row>
    <row r="35" spans="1:9" ht="14.25" customHeight="1">
      <c r="A35" s="110" t="s">
        <v>8</v>
      </c>
      <c r="B35" s="112">
        <f>IF(B33&lt;=D22,100%,(100%-(B33-D22)/(H22-D22)))</f>
        <v>1</v>
      </c>
      <c r="C35" s="16"/>
      <c r="D35" s="50"/>
      <c r="E35" s="50"/>
      <c r="F35" s="50"/>
      <c r="G35" s="57"/>
      <c r="H35" s="59"/>
      <c r="I35" s="69"/>
    </row>
    <row r="36" spans="1:9" ht="12" thickBot="1">
      <c r="A36" s="111"/>
      <c r="B36" s="113"/>
      <c r="C36" s="56"/>
      <c r="D36" s="56"/>
      <c r="E36" s="56"/>
      <c r="F36" s="56"/>
      <c r="G36" s="61"/>
      <c r="H36" s="60"/>
      <c r="I36" s="70"/>
    </row>
    <row r="37" spans="3:8" ht="13.5" thickBot="1">
      <c r="C37" s="16"/>
      <c r="D37" s="12"/>
      <c r="E37" s="12"/>
      <c r="F37" s="12"/>
      <c r="G37" s="12"/>
      <c r="H37" s="13"/>
    </row>
    <row r="38" spans="1:9" ht="28.5">
      <c r="A38" s="26" t="s">
        <v>29</v>
      </c>
      <c r="B38" s="19" t="s">
        <v>24</v>
      </c>
      <c r="C38" s="20" t="s">
        <v>25</v>
      </c>
      <c r="D38" s="12"/>
      <c r="E38" s="128" t="s">
        <v>27</v>
      </c>
      <c r="F38" s="128"/>
      <c r="G38" s="128"/>
      <c r="H38" s="128"/>
      <c r="I38" s="128"/>
    </row>
    <row r="39" spans="1:8" ht="12.75">
      <c r="A39" s="30" t="s">
        <v>9</v>
      </c>
      <c r="B39" s="62">
        <v>6</v>
      </c>
      <c r="C39" s="63">
        <v>6</v>
      </c>
      <c r="D39" s="12"/>
      <c r="E39" s="12"/>
      <c r="F39" s="12"/>
      <c r="G39" s="12"/>
      <c r="H39" s="13"/>
    </row>
    <row r="40" spans="1:8" ht="12.75">
      <c r="A40" s="30" t="s">
        <v>26</v>
      </c>
      <c r="B40" s="36">
        <f>SUM($F$19:$F$20)*B39</f>
        <v>7571</v>
      </c>
      <c r="C40" s="37">
        <f>SUM($F$19:$F$20)*C39</f>
        <v>7571</v>
      </c>
      <c r="D40" s="13"/>
      <c r="E40" s="13"/>
      <c r="F40" s="13"/>
      <c r="G40" s="13"/>
      <c r="H40" s="13"/>
    </row>
    <row r="41" spans="1:8" ht="14.25" customHeight="1">
      <c r="A41" s="30" t="s">
        <v>38</v>
      </c>
      <c r="B41" s="36">
        <f>B40*(1-B35)</f>
        <v>0</v>
      </c>
      <c r="C41" s="37">
        <f>C40*(1-B35)</f>
        <v>0</v>
      </c>
      <c r="D41" s="13"/>
      <c r="E41" s="13"/>
      <c r="F41" s="13"/>
      <c r="G41" s="13"/>
      <c r="H41" s="13"/>
    </row>
    <row r="42" spans="1:8" ht="15">
      <c r="A42" s="30" t="s">
        <v>10</v>
      </c>
      <c r="B42" s="64">
        <f>B40-B41</f>
        <v>7571</v>
      </c>
      <c r="C42" s="65">
        <f>C40-C41</f>
        <v>7571</v>
      </c>
      <c r="D42" s="13"/>
      <c r="E42" s="13"/>
      <c r="F42" s="13"/>
      <c r="G42" s="13"/>
      <c r="H42" s="13"/>
    </row>
    <row r="43" spans="1:9" ht="15" thickBot="1">
      <c r="A43" s="31" t="s">
        <v>28</v>
      </c>
      <c r="B43" s="38"/>
      <c r="C43" s="39"/>
      <c r="D43" s="13"/>
      <c r="E43" s="13"/>
      <c r="F43" s="13"/>
      <c r="G43" s="66" t="s">
        <v>30</v>
      </c>
      <c r="H43" s="118">
        <v>44846</v>
      </c>
      <c r="I43" s="119"/>
    </row>
    <row r="44" spans="1:8" ht="13.5" thickBot="1">
      <c r="A44" s="9"/>
      <c r="B44" s="12"/>
      <c r="C44" s="12"/>
      <c r="D44" s="17"/>
      <c r="E44" s="17"/>
      <c r="F44" s="17"/>
      <c r="G44" s="17"/>
      <c r="H44" s="13"/>
    </row>
    <row r="45" spans="1:6" ht="12.75">
      <c r="A45" s="79" t="s">
        <v>47</v>
      </c>
      <c r="B45" s="80"/>
      <c r="C45" s="12"/>
      <c r="D45" s="12"/>
      <c r="E45" s="12"/>
      <c r="F45" s="12"/>
    </row>
    <row r="46" spans="1:8" ht="12.75">
      <c r="A46" s="81" t="s">
        <v>48</v>
      </c>
      <c r="B46" s="82">
        <v>0</v>
      </c>
      <c r="C46" s="12"/>
      <c r="D46" s="12"/>
      <c r="E46" s="12"/>
      <c r="F46" s="12"/>
      <c r="G46" s="12"/>
      <c r="H46" s="13"/>
    </row>
    <row r="47" spans="1:2" ht="12.75">
      <c r="A47" s="81" t="s">
        <v>49</v>
      </c>
      <c r="B47" s="82">
        <v>0</v>
      </c>
    </row>
    <row r="48" spans="1:9" ht="13.5" thickBot="1">
      <c r="A48" s="83" t="s">
        <v>50</v>
      </c>
      <c r="B48" s="84"/>
      <c r="G48" s="66" t="s">
        <v>51</v>
      </c>
      <c r="H48" s="118"/>
      <c r="I48" s="119"/>
    </row>
    <row r="49" spans="2:3" ht="12">
      <c r="B49" s="71"/>
      <c r="C49" s="71"/>
    </row>
    <row r="50" ht="12">
      <c r="B50" s="71"/>
    </row>
    <row r="51" ht="12">
      <c r="B51" s="71"/>
    </row>
    <row r="52" ht="12">
      <c r="B52" s="71"/>
    </row>
    <row r="53" ht="12">
      <c r="B53" s="71"/>
    </row>
  </sheetData>
  <sheetProtection selectLockedCells="1"/>
  <mergeCells count="24">
    <mergeCell ref="H48:I48"/>
    <mergeCell ref="G14:H14"/>
    <mergeCell ref="G15:H15"/>
    <mergeCell ref="G16:H16"/>
    <mergeCell ref="G18:H18"/>
    <mergeCell ref="H43:I43"/>
    <mergeCell ref="E38:I38"/>
    <mergeCell ref="D22:E22"/>
    <mergeCell ref="G11:H11"/>
    <mergeCell ref="A35:A36"/>
    <mergeCell ref="B35:B36"/>
    <mergeCell ref="G34:H34"/>
    <mergeCell ref="G23:H23"/>
    <mergeCell ref="H27:I28"/>
    <mergeCell ref="G12:H12"/>
    <mergeCell ref="B5:I5"/>
    <mergeCell ref="B6:I6"/>
    <mergeCell ref="B7:I7"/>
    <mergeCell ref="B8:I8"/>
    <mergeCell ref="H22:I22"/>
    <mergeCell ref="E10:F10"/>
    <mergeCell ref="E16:F16"/>
    <mergeCell ref="F22:G22"/>
    <mergeCell ref="G19:H20"/>
  </mergeCells>
  <dataValidations count="2">
    <dataValidation type="list" allowBlank="1" showInputMessage="1" showErrorMessage="1" prompt="Choose your class year" sqref="B7:I7">
      <formula1>"2020, 2021, 2022, 2023, 2024, 2025"</formula1>
    </dataValidation>
    <dataValidation type="list" allowBlank="1" showInputMessage="1" showErrorMessage="1" sqref="G11">
      <formula1>"Non-profit, Government"</formula1>
    </dataValidation>
  </dataValidations>
  <printOptions/>
  <pageMargins left="0" right="0" top="0" bottom="0" header="0" footer="0"/>
  <pageSetup fitToHeight="1" fitToWidth="1" horizontalDpi="600" verticalDpi="600" orientation="landscape" scale="99" r:id="rId3"/>
  <headerFooter alignWithMargins="0">
    <oddHeader>&amp;C&amp;G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bdailing</dc:creator>
  <cp:keywords/>
  <dc:description/>
  <cp:lastModifiedBy>Melville, Rebekah</cp:lastModifiedBy>
  <cp:lastPrinted>2018-12-13T14:37:11Z</cp:lastPrinted>
  <dcterms:created xsi:type="dcterms:W3CDTF">2006-01-10T14:51:36Z</dcterms:created>
  <dcterms:modified xsi:type="dcterms:W3CDTF">2022-10-12T18:20:39Z</dcterms:modified>
  <cp:category/>
  <cp:version/>
  <cp:contentType/>
  <cp:contentStatus/>
</cp:coreProperties>
</file>