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DB86C004-9849-4F41-BED9-32EE92AC36A5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Unemployment Data" sheetId="7" r:id="rId1"/>
    <sheet name="Bank Credit Data" sheetId="6" r:id="rId2"/>
    <sheet name="Additional Unemployment Data" sheetId="5" r:id="rId3"/>
    <sheet name="Additional Bank Credit 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5" l="1"/>
  <c r="J4" i="5"/>
  <c r="K4" i="5"/>
  <c r="L4" i="5"/>
  <c r="M4" i="5"/>
  <c r="N4" i="5"/>
  <c r="O4" i="5"/>
  <c r="P4" i="5"/>
  <c r="Q4" i="5"/>
  <c r="H4" i="5"/>
  <c r="I5" i="5"/>
  <c r="J5" i="5"/>
  <c r="K5" i="5"/>
  <c r="L5" i="5"/>
  <c r="M5" i="5"/>
  <c r="N5" i="5"/>
  <c r="O5" i="5"/>
  <c r="P5" i="5"/>
  <c r="Q5" i="5"/>
  <c r="I6" i="5"/>
  <c r="J6" i="5"/>
  <c r="K6" i="5"/>
  <c r="L6" i="5"/>
  <c r="M6" i="5"/>
  <c r="N6" i="5"/>
  <c r="O6" i="5"/>
  <c r="P6" i="5"/>
  <c r="Q6" i="5"/>
  <c r="H12" i="5"/>
  <c r="I7" i="5"/>
  <c r="J7" i="5"/>
  <c r="K7" i="5"/>
  <c r="L7" i="5"/>
  <c r="M7" i="5"/>
  <c r="N7" i="5"/>
  <c r="O7" i="5"/>
  <c r="P7" i="5"/>
  <c r="Q7" i="5"/>
  <c r="I8" i="5"/>
  <c r="J8" i="5"/>
  <c r="K8" i="5"/>
  <c r="L8" i="5"/>
  <c r="M8" i="5"/>
  <c r="N8" i="5"/>
  <c r="O8" i="5"/>
  <c r="P8" i="5"/>
  <c r="Q8" i="5"/>
  <c r="I9" i="5"/>
  <c r="J9" i="5"/>
  <c r="K9" i="5"/>
  <c r="L9" i="5"/>
  <c r="M9" i="5"/>
  <c r="N9" i="5"/>
  <c r="O9" i="5"/>
  <c r="P9" i="5"/>
  <c r="Q9" i="5"/>
  <c r="I10" i="5"/>
  <c r="J10" i="5"/>
  <c r="K10" i="5"/>
  <c r="L10" i="5"/>
  <c r="M10" i="5"/>
  <c r="N10" i="5"/>
  <c r="O10" i="5"/>
  <c r="P10" i="5"/>
  <c r="Q10" i="5"/>
  <c r="H28" i="5"/>
  <c r="I11" i="5"/>
  <c r="J11" i="5"/>
  <c r="K11" i="5"/>
  <c r="L11" i="5"/>
  <c r="M11" i="5"/>
  <c r="N11" i="5"/>
  <c r="O11" i="5"/>
  <c r="P11" i="5"/>
  <c r="Q11" i="5"/>
  <c r="H32" i="5"/>
  <c r="I12" i="5"/>
  <c r="J12" i="5"/>
  <c r="K12" i="5"/>
  <c r="L12" i="5"/>
  <c r="M12" i="5"/>
  <c r="N12" i="5"/>
  <c r="O12" i="5"/>
  <c r="P12" i="5"/>
  <c r="Q12" i="5"/>
  <c r="I13" i="5"/>
  <c r="J13" i="5"/>
  <c r="K13" i="5"/>
  <c r="L13" i="5"/>
  <c r="M13" i="5"/>
  <c r="N13" i="5"/>
  <c r="O13" i="5"/>
  <c r="P13" i="5"/>
  <c r="Q13" i="5"/>
  <c r="I14" i="5"/>
  <c r="J14" i="5"/>
  <c r="K14" i="5"/>
  <c r="L14" i="5"/>
  <c r="M14" i="5"/>
  <c r="N14" i="5"/>
  <c r="O14" i="5"/>
  <c r="P14" i="5"/>
  <c r="Q14" i="5"/>
  <c r="I15" i="5"/>
  <c r="J15" i="5"/>
  <c r="K15" i="5"/>
  <c r="L15" i="5"/>
  <c r="M15" i="5"/>
  <c r="N15" i="5"/>
  <c r="O15" i="5"/>
  <c r="P15" i="5"/>
  <c r="Q15" i="5"/>
  <c r="I16" i="5"/>
  <c r="J16" i="5"/>
  <c r="K16" i="5"/>
  <c r="L16" i="5"/>
  <c r="M16" i="5"/>
  <c r="N16" i="5"/>
  <c r="O16" i="5"/>
  <c r="P16" i="5"/>
  <c r="Q16" i="5"/>
  <c r="I17" i="5"/>
  <c r="J17" i="5"/>
  <c r="K17" i="5"/>
  <c r="L17" i="5"/>
  <c r="M17" i="5"/>
  <c r="N17" i="5"/>
  <c r="O17" i="5"/>
  <c r="P17" i="5"/>
  <c r="Q17" i="5"/>
  <c r="I18" i="5"/>
  <c r="J18" i="5"/>
  <c r="K18" i="5"/>
  <c r="L18" i="5"/>
  <c r="M18" i="5"/>
  <c r="N18" i="5"/>
  <c r="O18" i="5"/>
  <c r="P18" i="5"/>
  <c r="Q18" i="5"/>
  <c r="I19" i="5"/>
  <c r="J19" i="5"/>
  <c r="K19" i="5"/>
  <c r="L19" i="5"/>
  <c r="M19" i="5"/>
  <c r="N19" i="5"/>
  <c r="O19" i="5"/>
  <c r="P19" i="5"/>
  <c r="Q19" i="5"/>
  <c r="I20" i="5"/>
  <c r="J20" i="5"/>
  <c r="K20" i="5"/>
  <c r="L20" i="5"/>
  <c r="M20" i="5"/>
  <c r="N20" i="5"/>
  <c r="O20" i="5"/>
  <c r="P20" i="5"/>
  <c r="Q20" i="5"/>
  <c r="I21" i="5"/>
  <c r="J21" i="5"/>
  <c r="K21" i="5"/>
  <c r="L21" i="5"/>
  <c r="M21" i="5"/>
  <c r="N21" i="5"/>
  <c r="O21" i="5"/>
  <c r="P21" i="5"/>
  <c r="Q21" i="5"/>
  <c r="I22" i="5"/>
  <c r="J22" i="5"/>
  <c r="K22" i="5"/>
  <c r="L22" i="5"/>
  <c r="M22" i="5"/>
  <c r="N22" i="5"/>
  <c r="O22" i="5"/>
  <c r="P22" i="5"/>
  <c r="Q22" i="5"/>
  <c r="I23" i="5"/>
  <c r="J23" i="5"/>
  <c r="K23" i="5"/>
  <c r="L23" i="5"/>
  <c r="M23" i="5"/>
  <c r="N23" i="5"/>
  <c r="O23" i="5"/>
  <c r="P23" i="5"/>
  <c r="Q23" i="5"/>
  <c r="H24" i="5"/>
  <c r="I24" i="5"/>
  <c r="J24" i="5"/>
  <c r="K24" i="5"/>
  <c r="L24" i="5"/>
  <c r="M24" i="5"/>
  <c r="N24" i="5"/>
  <c r="O24" i="5"/>
  <c r="P24" i="5"/>
  <c r="Q24" i="5"/>
  <c r="I25" i="5"/>
  <c r="J25" i="5"/>
  <c r="K25" i="5"/>
  <c r="L25" i="5"/>
  <c r="M25" i="5"/>
  <c r="N25" i="5"/>
  <c r="O25" i="5"/>
  <c r="P25" i="5"/>
  <c r="Q25" i="5"/>
  <c r="I26" i="5"/>
  <c r="J26" i="5"/>
  <c r="K26" i="5"/>
  <c r="L26" i="5"/>
  <c r="M26" i="5"/>
  <c r="N26" i="5"/>
  <c r="O26" i="5"/>
  <c r="P26" i="5"/>
  <c r="Q26" i="5"/>
  <c r="I27" i="5"/>
  <c r="J27" i="5"/>
  <c r="K27" i="5"/>
  <c r="L27" i="5"/>
  <c r="M27" i="5"/>
  <c r="N27" i="5"/>
  <c r="O27" i="5"/>
  <c r="P27" i="5"/>
  <c r="Q27" i="5"/>
  <c r="I28" i="5"/>
  <c r="J28" i="5"/>
  <c r="K28" i="5"/>
  <c r="L28" i="5"/>
  <c r="M28" i="5"/>
  <c r="N28" i="5"/>
  <c r="O28" i="5"/>
  <c r="P28" i="5"/>
  <c r="Q28" i="5"/>
  <c r="I29" i="5"/>
  <c r="J29" i="5"/>
  <c r="K29" i="5"/>
  <c r="L29" i="5"/>
  <c r="M29" i="5"/>
  <c r="N29" i="5"/>
  <c r="O29" i="5"/>
  <c r="P29" i="5"/>
  <c r="Q29" i="5"/>
  <c r="I30" i="5"/>
  <c r="J30" i="5"/>
  <c r="K30" i="5"/>
  <c r="L30" i="5"/>
  <c r="M30" i="5"/>
  <c r="N30" i="5"/>
  <c r="O30" i="5"/>
  <c r="P30" i="5"/>
  <c r="Q30" i="5"/>
  <c r="I31" i="5"/>
  <c r="J31" i="5"/>
  <c r="K31" i="5"/>
  <c r="L31" i="5"/>
  <c r="M31" i="5"/>
  <c r="N31" i="5"/>
  <c r="O31" i="5"/>
  <c r="P31" i="5"/>
  <c r="Q31" i="5"/>
  <c r="I32" i="5"/>
  <c r="J32" i="5"/>
  <c r="K32" i="5"/>
  <c r="L32" i="5"/>
  <c r="M32" i="5"/>
  <c r="N32" i="5"/>
  <c r="O32" i="5"/>
  <c r="P32" i="5"/>
  <c r="Q32" i="5"/>
  <c r="I33" i="5"/>
  <c r="J33" i="5"/>
  <c r="K33" i="5"/>
  <c r="L33" i="5"/>
  <c r="M33" i="5"/>
  <c r="N33" i="5"/>
  <c r="O33" i="5"/>
  <c r="P33" i="5"/>
  <c r="Q33" i="5"/>
  <c r="I34" i="5"/>
  <c r="J34" i="5"/>
  <c r="K34" i="5"/>
  <c r="L34" i="5"/>
  <c r="M34" i="5"/>
  <c r="N34" i="5"/>
  <c r="O34" i="5"/>
  <c r="P34" i="5"/>
  <c r="Q34" i="5"/>
  <c r="I35" i="5"/>
  <c r="J35" i="5"/>
  <c r="K35" i="5"/>
  <c r="L35" i="5"/>
  <c r="M35" i="5"/>
  <c r="N35" i="5"/>
  <c r="O35" i="5"/>
  <c r="P35" i="5"/>
  <c r="Q35" i="5"/>
  <c r="H36" i="5"/>
  <c r="I36" i="5"/>
  <c r="J36" i="5"/>
  <c r="K36" i="5"/>
  <c r="L36" i="5"/>
  <c r="M36" i="5"/>
  <c r="N36" i="5"/>
  <c r="O36" i="5"/>
  <c r="P36" i="5"/>
  <c r="Q36" i="5"/>
  <c r="I37" i="5"/>
  <c r="J37" i="5"/>
  <c r="K37" i="5"/>
  <c r="L37" i="5"/>
  <c r="M37" i="5"/>
  <c r="N37" i="5"/>
  <c r="O37" i="5"/>
  <c r="P37" i="5"/>
  <c r="Q37" i="5"/>
  <c r="I38" i="5"/>
  <c r="J38" i="5"/>
  <c r="K38" i="5"/>
  <c r="L38" i="5"/>
  <c r="M38" i="5"/>
  <c r="N38" i="5"/>
  <c r="O38" i="5"/>
  <c r="P38" i="5"/>
  <c r="Q38" i="5"/>
  <c r="I39" i="5"/>
  <c r="J39" i="5"/>
  <c r="K39" i="5"/>
  <c r="L39" i="5"/>
  <c r="M39" i="5"/>
  <c r="N39" i="5"/>
  <c r="O39" i="5"/>
  <c r="P39" i="5"/>
  <c r="Q39" i="5"/>
  <c r="I40" i="5"/>
  <c r="J40" i="5"/>
  <c r="K40" i="5"/>
  <c r="L40" i="5"/>
  <c r="M40" i="5"/>
  <c r="N40" i="5"/>
  <c r="O40" i="5"/>
  <c r="P40" i="5"/>
  <c r="Q40" i="5"/>
  <c r="I41" i="5"/>
  <c r="J41" i="5"/>
  <c r="K41" i="5"/>
  <c r="L41" i="5"/>
  <c r="M41" i="5"/>
  <c r="N41" i="5"/>
  <c r="O41" i="5"/>
  <c r="P41" i="5"/>
  <c r="Q41" i="5"/>
  <c r="I42" i="5"/>
  <c r="J42" i="5"/>
  <c r="K42" i="5"/>
  <c r="L42" i="5"/>
  <c r="M42" i="5"/>
  <c r="N42" i="5"/>
  <c r="O42" i="5"/>
  <c r="P42" i="5"/>
  <c r="Q42" i="5"/>
  <c r="I43" i="5"/>
  <c r="J43" i="5"/>
  <c r="K43" i="5"/>
  <c r="L43" i="5"/>
  <c r="M43" i="5"/>
  <c r="N43" i="5"/>
  <c r="O43" i="5"/>
  <c r="P43" i="5"/>
  <c r="Q43" i="5"/>
  <c r="H44" i="5"/>
  <c r="I44" i="5"/>
  <c r="J44" i="5"/>
  <c r="K44" i="5"/>
  <c r="L44" i="5"/>
  <c r="M44" i="5"/>
  <c r="N44" i="5"/>
  <c r="O44" i="5"/>
  <c r="P44" i="5"/>
  <c r="Q44" i="5"/>
  <c r="H40" i="5" l="1"/>
  <c r="H20" i="5"/>
  <c r="H16" i="5"/>
  <c r="H8" i="5"/>
  <c r="U16" i="5"/>
  <c r="U39" i="5" s="1"/>
  <c r="V16" i="5"/>
  <c r="V45" i="5" s="1"/>
  <c r="W16" i="5"/>
  <c r="W40" i="5" s="1"/>
  <c r="X16" i="5"/>
  <c r="X39" i="5" s="1"/>
  <c r="Y16" i="5"/>
  <c r="Y67" i="5" s="1"/>
  <c r="Z16" i="5"/>
  <c r="Z59" i="5" s="1"/>
  <c r="AA16" i="5"/>
  <c r="AA44" i="5" s="1"/>
  <c r="AB16" i="5"/>
  <c r="AB61" i="5" s="1"/>
  <c r="V59" i="5"/>
  <c r="X59" i="5"/>
  <c r="W58" i="5"/>
  <c r="X58" i="5"/>
  <c r="AA58" i="5"/>
  <c r="X57" i="5"/>
  <c r="Z57" i="5"/>
  <c r="X55" i="5"/>
  <c r="X54" i="5"/>
  <c r="Y54" i="5"/>
  <c r="Z53" i="5"/>
  <c r="AA53" i="5"/>
  <c r="V52" i="5"/>
  <c r="W52" i="5"/>
  <c r="AA52" i="5"/>
  <c r="V51" i="5"/>
  <c r="X51" i="5"/>
  <c r="W50" i="5"/>
  <c r="Y50" i="5"/>
  <c r="V49" i="5"/>
  <c r="W49" i="5"/>
  <c r="AB49" i="5"/>
  <c r="V47" i="5"/>
  <c r="X47" i="5"/>
  <c r="Z47" i="5"/>
  <c r="W46" i="5"/>
  <c r="X46" i="5"/>
  <c r="AA46" i="5"/>
  <c r="AB46" i="5"/>
  <c r="X45" i="5"/>
  <c r="AA45" i="5"/>
  <c r="Z44" i="5"/>
  <c r="X43" i="5"/>
  <c r="AB43" i="5"/>
  <c r="V42" i="5"/>
  <c r="W42" i="5"/>
  <c r="AA42" i="5"/>
  <c r="V41" i="5"/>
  <c r="W41" i="5"/>
  <c r="X41" i="5"/>
  <c r="AA41" i="5"/>
  <c r="AA40" i="5"/>
  <c r="S50" i="5"/>
  <c r="S49" i="5" s="1"/>
  <c r="AC16" i="5"/>
  <c r="AE50" i="5" s="1"/>
  <c r="T16" i="5"/>
  <c r="T47" i="5" s="1"/>
  <c r="S13" i="5"/>
  <c r="S12" i="5"/>
  <c r="S11" i="5" s="1"/>
  <c r="S10" i="5" s="1"/>
  <c r="S9" i="5" s="1"/>
  <c r="S8" i="5" s="1"/>
  <c r="S7" i="5" s="1"/>
  <c r="S6" i="5" s="1"/>
  <c r="S5" i="5" s="1"/>
  <c r="S4" i="5" s="1"/>
  <c r="AF51" i="5"/>
  <c r="AF71" i="5"/>
  <c r="AF72" i="5" s="1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A67" i="5"/>
  <c r="X70" i="5"/>
  <c r="W71" i="5"/>
  <c r="X60" i="5"/>
  <c r="Z70" i="5"/>
  <c r="Y68" i="5"/>
  <c r="X63" i="5"/>
  <c r="X71" i="5"/>
  <c r="Y63" i="5"/>
  <c r="W61" i="5"/>
  <c r="W69" i="5"/>
  <c r="Y70" i="5"/>
  <c r="W64" i="5"/>
  <c r="AA62" i="5"/>
  <c r="X65" i="5"/>
  <c r="AA70" i="5"/>
  <c r="V60" i="5"/>
  <c r="AA63" i="5"/>
  <c r="W67" i="5"/>
  <c r="V68" i="5"/>
  <c r="AA71" i="5"/>
  <c r="AA65" i="5"/>
  <c r="AB60" i="5"/>
  <c r="AA61" i="5"/>
  <c r="X64" i="5"/>
  <c r="W65" i="5"/>
  <c r="Z65" i="5"/>
  <c r="AA69" i="5"/>
  <c r="W66" i="5"/>
  <c r="W60" i="5"/>
  <c r="AA64" i="5"/>
  <c r="Y66" i="5"/>
  <c r="X67" i="5"/>
  <c r="W68" i="5"/>
  <c r="V69" i="5"/>
  <c r="X61" i="5"/>
  <c r="W62" i="5"/>
  <c r="V63" i="5"/>
  <c r="AA66" i="5"/>
  <c r="X69" i="5"/>
  <c r="W70" i="5"/>
  <c r="V71" i="5"/>
  <c r="Z60" i="5"/>
  <c r="X62" i="5"/>
  <c r="W63" i="5"/>
  <c r="M4" i="3"/>
  <c r="M3" i="3" s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L4" i="3"/>
  <c r="O4" i="3" s="1"/>
  <c r="K4" i="3"/>
  <c r="L5" i="3"/>
  <c r="O5" i="3" s="1"/>
  <c r="K5" i="3"/>
  <c r="L6" i="3"/>
  <c r="K6" i="3"/>
  <c r="O6" i="3" s="1"/>
  <c r="L7" i="3"/>
  <c r="K7" i="3"/>
  <c r="O7" i="3"/>
  <c r="L8" i="3"/>
  <c r="O8" i="3" s="1"/>
  <c r="K8" i="3"/>
  <c r="L9" i="3"/>
  <c r="O9" i="3" s="1"/>
  <c r="K9" i="3"/>
  <c r="L10" i="3"/>
  <c r="K10" i="3"/>
  <c r="O10" i="3" s="1"/>
  <c r="L11" i="3"/>
  <c r="K11" i="3"/>
  <c r="O11" i="3"/>
  <c r="L12" i="3"/>
  <c r="O12" i="3" s="1"/>
  <c r="K12" i="3"/>
  <c r="L13" i="3"/>
  <c r="O13" i="3" s="1"/>
  <c r="K13" i="3"/>
  <c r="L14" i="3"/>
  <c r="K14" i="3"/>
  <c r="O14" i="3" s="1"/>
  <c r="L15" i="3"/>
  <c r="K15" i="3"/>
  <c r="O15" i="3"/>
  <c r="L16" i="3"/>
  <c r="O16" i="3" s="1"/>
  <c r="K16" i="3"/>
  <c r="L17" i="3"/>
  <c r="O17" i="3" s="1"/>
  <c r="K17" i="3"/>
  <c r="L18" i="3"/>
  <c r="K18" i="3"/>
  <c r="N18" i="3" s="1"/>
  <c r="L19" i="3"/>
  <c r="K19" i="3"/>
  <c r="O19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9" i="3"/>
  <c r="U70" i="5" l="1"/>
  <c r="U68" i="5"/>
  <c r="U43" i="5"/>
  <c r="U50" i="5"/>
  <c r="U54" i="5"/>
  <c r="U59" i="5"/>
  <c r="U40" i="5"/>
  <c r="U42" i="5"/>
  <c r="U46" i="5"/>
  <c r="U47" i="5"/>
  <c r="U58" i="5"/>
  <c r="U62" i="5"/>
  <c r="U60" i="5"/>
  <c r="U64" i="5"/>
  <c r="U71" i="5"/>
  <c r="U65" i="5"/>
  <c r="U44" i="5"/>
  <c r="U48" i="5"/>
  <c r="U55" i="5"/>
  <c r="U69" i="5"/>
  <c r="U61" i="5"/>
  <c r="U67" i="5"/>
  <c r="U63" i="5"/>
  <c r="U51" i="5"/>
  <c r="U52" i="5"/>
  <c r="U56" i="5"/>
  <c r="T59" i="5"/>
  <c r="T55" i="5"/>
  <c r="T63" i="5"/>
  <c r="T67" i="5"/>
  <c r="T51" i="5"/>
  <c r="T43" i="5"/>
  <c r="T71" i="5"/>
  <c r="T39" i="5"/>
  <c r="AF49" i="5"/>
  <c r="S48" i="5"/>
  <c r="O18" i="3"/>
  <c r="AE46" i="5"/>
  <c r="AF50" i="5"/>
  <c r="AA48" i="5"/>
  <c r="AA49" i="5"/>
  <c r="AA50" i="5"/>
  <c r="AA56" i="5"/>
  <c r="AB41" i="5"/>
  <c r="Z45" i="5"/>
  <c r="Z48" i="5"/>
  <c r="X49" i="5"/>
  <c r="X53" i="5"/>
  <c r="AB55" i="5"/>
  <c r="Z56" i="5"/>
  <c r="AB58" i="5"/>
  <c r="AB39" i="5"/>
  <c r="V39" i="5"/>
  <c r="Y48" i="5"/>
  <c r="AB59" i="5"/>
  <c r="Y61" i="5"/>
  <c r="AB68" i="5"/>
  <c r="Y65" i="5"/>
  <c r="V65" i="5"/>
  <c r="V70" i="5"/>
  <c r="AB64" i="5"/>
  <c r="Z69" i="5"/>
  <c r="AB66" i="5"/>
  <c r="V43" i="5"/>
  <c r="V44" i="5"/>
  <c r="AB47" i="5"/>
  <c r="V48" i="5"/>
  <c r="V50" i="5"/>
  <c r="Y51" i="5"/>
  <c r="V53" i="5"/>
  <c r="V55" i="5"/>
  <c r="V56" i="5"/>
  <c r="V57" i="5"/>
  <c r="Y64" i="5"/>
  <c r="AE69" i="5"/>
  <c r="AE67" i="5"/>
  <c r="Y40" i="5"/>
  <c r="AB71" i="5"/>
  <c r="V61" i="5"/>
  <c r="V66" i="5"/>
  <c r="V67" i="5"/>
  <c r="AE55" i="5"/>
  <c r="AE70" i="5"/>
  <c r="AE41" i="5"/>
  <c r="V40" i="5"/>
  <c r="AE71" i="5"/>
  <c r="AE58" i="5"/>
  <c r="AE59" i="5"/>
  <c r="AE39" i="5"/>
  <c r="AE45" i="5"/>
  <c r="Z58" i="5"/>
  <c r="Z54" i="5"/>
  <c r="Z46" i="5"/>
  <c r="Z68" i="5"/>
  <c r="Z62" i="5"/>
  <c r="W39" i="5"/>
  <c r="W59" i="5"/>
  <c r="AD59" i="5" s="1"/>
  <c r="W55" i="5"/>
  <c r="W51" i="5"/>
  <c r="W47" i="5"/>
  <c r="W43" i="5"/>
  <c r="AE48" i="5"/>
  <c r="AE44" i="5"/>
  <c r="AE40" i="5"/>
  <c r="AE66" i="5"/>
  <c r="AE65" i="5"/>
  <c r="AE53" i="5"/>
  <c r="AE63" i="5"/>
  <c r="AE64" i="5"/>
  <c r="AB56" i="5"/>
  <c r="AB52" i="5"/>
  <c r="AB50" i="5"/>
  <c r="AB48" i="5"/>
  <c r="AB44" i="5"/>
  <c r="AB42" i="5"/>
  <c r="AB40" i="5"/>
  <c r="AB69" i="5"/>
  <c r="AB62" i="5"/>
  <c r="AB70" i="5"/>
  <c r="AD70" i="5" s="1"/>
  <c r="Y39" i="5"/>
  <c r="Y57" i="5"/>
  <c r="Y53" i="5"/>
  <c r="Y49" i="5"/>
  <c r="Y45" i="5"/>
  <c r="Y41" i="5"/>
  <c r="Y60" i="5"/>
  <c r="Y71" i="5"/>
  <c r="AD71" i="5" s="1"/>
  <c r="Y62" i="5"/>
  <c r="AE56" i="5"/>
  <c r="Z71" i="5"/>
  <c r="AE61" i="5"/>
  <c r="AE68" i="5"/>
  <c r="Z61" i="5"/>
  <c r="AD61" i="5" s="1"/>
  <c r="AE54" i="5"/>
  <c r="AE62" i="5"/>
  <c r="AE52" i="5"/>
  <c r="AE42" i="5"/>
  <c r="AE47" i="5"/>
  <c r="Z41" i="5"/>
  <c r="Z42" i="5"/>
  <c r="Z43" i="5"/>
  <c r="Y44" i="5"/>
  <c r="AB45" i="5"/>
  <c r="W45" i="5"/>
  <c r="Y47" i="5"/>
  <c r="W48" i="5"/>
  <c r="AB51" i="5"/>
  <c r="Z52" i="5"/>
  <c r="AB54" i="5"/>
  <c r="W54" i="5"/>
  <c r="Z55" i="5"/>
  <c r="Y56" i="5"/>
  <c r="AB57" i="5"/>
  <c r="W57" i="5"/>
  <c r="Y59" i="5"/>
  <c r="AA39" i="5"/>
  <c r="AA59" i="5"/>
  <c r="AA55" i="5"/>
  <c r="AA51" i="5"/>
  <c r="AA47" i="5"/>
  <c r="AA43" i="5"/>
  <c r="AA60" i="5"/>
  <c r="AD60" i="5" s="1"/>
  <c r="AA68" i="5"/>
  <c r="V58" i="5"/>
  <c r="AD58" i="5" s="1"/>
  <c r="V54" i="5"/>
  <c r="V46" i="5"/>
  <c r="V64" i="5"/>
  <c r="V62" i="5"/>
  <c r="AB63" i="5"/>
  <c r="AB65" i="5"/>
  <c r="Z64" i="5"/>
  <c r="AB67" i="5"/>
  <c r="Z67" i="5"/>
  <c r="Z66" i="5"/>
  <c r="Z63" i="5"/>
  <c r="AD63" i="5" s="1"/>
  <c r="AE60" i="5"/>
  <c r="AE57" i="5"/>
  <c r="AE51" i="5"/>
  <c r="Y69" i="5"/>
  <c r="AE43" i="5"/>
  <c r="AE49" i="5"/>
  <c r="Z40" i="5"/>
  <c r="Y42" i="5"/>
  <c r="Y43" i="5"/>
  <c r="W44" i="5"/>
  <c r="Y46" i="5"/>
  <c r="Z49" i="5"/>
  <c r="Z50" i="5"/>
  <c r="Z51" i="5"/>
  <c r="Y52" i="5"/>
  <c r="AB53" i="5"/>
  <c r="W53" i="5"/>
  <c r="AA54" i="5"/>
  <c r="Y55" i="5"/>
  <c r="W56" i="5"/>
  <c r="AD56" i="5" s="1"/>
  <c r="AA57" i="5"/>
  <c r="Y58" i="5"/>
  <c r="Z39" i="5"/>
  <c r="X56" i="5"/>
  <c r="X52" i="5"/>
  <c r="AD52" i="5" s="1"/>
  <c r="X50" i="5"/>
  <c r="X48" i="5"/>
  <c r="X44" i="5"/>
  <c r="X42" i="5"/>
  <c r="AD42" i="5" s="1"/>
  <c r="X40" i="5"/>
  <c r="X68" i="5"/>
  <c r="AC68" i="5" s="1"/>
  <c r="AG68" i="5" s="1"/>
  <c r="X66" i="5"/>
  <c r="U66" i="5"/>
  <c r="U41" i="5"/>
  <c r="U45" i="5"/>
  <c r="U49" i="5"/>
  <c r="U53" i="5"/>
  <c r="U57" i="5"/>
  <c r="AC65" i="5" l="1"/>
  <c r="AG65" i="5" s="1"/>
  <c r="AC48" i="5"/>
  <c r="AG48" i="5" s="1"/>
  <c r="S47" i="5"/>
  <c r="AF48" i="5"/>
  <c r="AD65" i="5"/>
  <c r="AH65" i="5" s="1"/>
  <c r="AC56" i="5"/>
  <c r="AG56" i="5" s="1"/>
  <c r="AD67" i="5"/>
  <c r="AD68" i="5"/>
  <c r="AH68" i="5" s="1"/>
  <c r="AC61" i="5"/>
  <c r="AG61" i="5" s="1"/>
  <c r="AD50" i="5"/>
  <c r="AD51" i="5"/>
  <c r="AC44" i="5"/>
  <c r="AG44" i="5" s="1"/>
  <c r="AC63" i="5"/>
  <c r="AG63" i="5" s="1"/>
  <c r="AC60" i="5"/>
  <c r="AG60" i="5" s="1"/>
  <c r="AD43" i="5"/>
  <c r="AC64" i="5"/>
  <c r="AG64" i="5" s="1"/>
  <c r="AD47" i="5"/>
  <c r="AC39" i="5"/>
  <c r="AG39" i="5" s="1"/>
  <c r="AD64" i="5"/>
  <c r="AD69" i="5"/>
  <c r="AD54" i="5"/>
  <c r="AC54" i="5"/>
  <c r="AG54" i="5" s="1"/>
  <c r="AC51" i="5"/>
  <c r="AG51" i="5" s="1"/>
  <c r="AD48" i="5"/>
  <c r="AH48" i="5" s="1"/>
  <c r="AC52" i="5"/>
  <c r="AG52" i="5" s="1"/>
  <c r="AC47" i="5"/>
  <c r="AG47" i="5" s="1"/>
  <c r="AC42" i="5"/>
  <c r="AG42" i="5" s="1"/>
  <c r="AC71" i="5"/>
  <c r="AG71" i="5" s="1"/>
  <c r="AD39" i="5"/>
  <c r="AC46" i="5"/>
  <c r="AG46" i="5" s="1"/>
  <c r="AD46" i="5"/>
  <c r="AH61" i="5"/>
  <c r="AC62" i="5"/>
  <c r="AG62" i="5" s="1"/>
  <c r="AC70" i="5"/>
  <c r="AG70" i="5" s="1"/>
  <c r="AD44" i="5"/>
  <c r="AC59" i="5"/>
  <c r="AG59" i="5" s="1"/>
  <c r="AC58" i="5"/>
  <c r="AG58" i="5" s="1"/>
  <c r="AC40" i="5"/>
  <c r="AG40" i="5" s="1"/>
  <c r="AC69" i="5"/>
  <c r="AG69" i="5" s="1"/>
  <c r="AC43" i="5"/>
  <c r="AG43" i="5" s="1"/>
  <c r="AD55" i="5"/>
  <c r="AH55" i="5" s="1"/>
  <c r="AC55" i="5"/>
  <c r="AG55" i="5" s="1"/>
  <c r="AC50" i="5"/>
  <c r="AG50" i="5" s="1"/>
  <c r="AD62" i="5"/>
  <c r="AC67" i="5"/>
  <c r="AG67" i="5" s="1"/>
  <c r="AD40" i="5"/>
  <c r="AH40" i="5" s="1"/>
  <c r="AD53" i="5"/>
  <c r="AC53" i="5"/>
  <c r="AG53" i="5" s="1"/>
  <c r="AD49" i="5"/>
  <c r="AC49" i="5"/>
  <c r="AG49" i="5" s="1"/>
  <c r="AH63" i="5"/>
  <c r="AD41" i="5"/>
  <c r="AH41" i="5" s="1"/>
  <c r="AC41" i="5"/>
  <c r="AG41" i="5" s="1"/>
  <c r="AD66" i="5"/>
  <c r="AC66" i="5"/>
  <c r="AG66" i="5" s="1"/>
  <c r="AD45" i="5"/>
  <c r="AC45" i="5"/>
  <c r="AG45" i="5" s="1"/>
  <c r="AH56" i="5"/>
  <c r="AD57" i="5"/>
  <c r="AC57" i="5"/>
  <c r="AG57" i="5" s="1"/>
  <c r="AH44" i="5" l="1"/>
  <c r="AH50" i="5"/>
  <c r="AH69" i="5"/>
  <c r="AH64" i="5"/>
  <c r="AH45" i="5"/>
  <c r="AH51" i="5"/>
  <c r="S46" i="5"/>
  <c r="AF47" i="5"/>
  <c r="AH71" i="5"/>
  <c r="AH39" i="5"/>
  <c r="AH60" i="5"/>
  <c r="AH58" i="5"/>
  <c r="AH53" i="5"/>
  <c r="AH52" i="5"/>
  <c r="AH67" i="5"/>
  <c r="AH47" i="5"/>
  <c r="AH42" i="5"/>
  <c r="AH57" i="5"/>
  <c r="AH62" i="5"/>
  <c r="AH54" i="5"/>
  <c r="AH46" i="5"/>
  <c r="AH70" i="5"/>
  <c r="AH59" i="5"/>
  <c r="AH43" i="5"/>
  <c r="AH66" i="5"/>
  <c r="AH49" i="5"/>
  <c r="S45" i="5" l="1"/>
  <c r="AF46" i="5"/>
  <c r="AF45" i="5" l="1"/>
  <c r="S44" i="5"/>
  <c r="S43" i="5" l="1"/>
  <c r="AF44" i="5"/>
  <c r="S42" i="5" l="1"/>
  <c r="AF43" i="5"/>
  <c r="S41" i="5" l="1"/>
  <c r="AF42" i="5"/>
  <c r="AF41" i="5" l="1"/>
  <c r="S40" i="5"/>
  <c r="S39" i="5" l="1"/>
  <c r="AF39" i="5" s="1"/>
  <c r="AF40" i="5"/>
</calcChain>
</file>

<file path=xl/sharedStrings.xml><?xml version="1.0" encoding="utf-8"?>
<sst xmlns="http://schemas.openxmlformats.org/spreadsheetml/2006/main" count="336" uniqueCount="298">
  <si>
    <t>1957Q3</t>
  </si>
  <si>
    <t>1960Q2</t>
  </si>
  <si>
    <t>1969Q4</t>
  </si>
  <si>
    <t>1973Q4</t>
  </si>
  <si>
    <t>1980Q1</t>
  </si>
  <si>
    <t>1981Q3</t>
  </si>
  <si>
    <t>1990Q3</t>
  </si>
  <si>
    <t>2001Q1</t>
  </si>
  <si>
    <t>min</t>
  </si>
  <si>
    <t>max</t>
  </si>
  <si>
    <t>2007Q4</t>
  </si>
  <si>
    <t>bottom fill</t>
  </si>
  <si>
    <t>Post WWII recession range</t>
  </si>
  <si>
    <t>years</t>
  </si>
  <si>
    <t>year</t>
  </si>
  <si>
    <t>unemployment rate</t>
  </si>
  <si>
    <t>quarter</t>
  </si>
  <si>
    <t>unemployment</t>
  </si>
  <si>
    <t>peak</t>
  </si>
  <si>
    <t>qtrs</t>
  </si>
  <si>
    <t>qtrsFromPeak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</si>
  <si>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</si>
  <si>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</si>
  <si>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</si>
  <si>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</si>
  <si>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</si>
  <si>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</si>
  <si>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</si>
  <si>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</si>
  <si>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</si>
  <si>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</si>
  <si>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</si>
  <si>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</si>
  <si>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</si>
  <si>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</si>
  <si>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</si>
  <si>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</si>
  <si>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</si>
  <si>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</si>
  <si>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</si>
  <si>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</si>
  <si>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</si>
  <si>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</si>
  <si>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</si>
  <si>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</si>
  <si>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</si>
  <si>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</si>
  <si>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</si>
  <si>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</si>
  <si>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</si>
  <si>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</si>
  <si>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</si>
  <si>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</si>
  <si>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</si>
  <si>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</si>
  <si>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</si>
  <si>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</si>
  <si>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</si>
  <si>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</si>
  <si>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</si>
  <si>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</si>
  <si>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</si>
  <si>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</si>
  <si>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</si>
  <si>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</si>
  <si>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</si>
  <si>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</si>
  <si>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</si>
  <si>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</si>
  <si>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</si>
  <si>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</si>
  <si>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</si>
  <si>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</si>
  <si>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</si>
  <si>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</si>
  <si>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</si>
  <si>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</si>
  <si>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</si>
  <si>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</si>
  <si>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</si>
  <si>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</si>
  <si>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</si>
  <si>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</si>
  <si>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</si>
  <si>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</si>
  <si>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</si>
  <si>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</si>
  <si>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</si>
  <si>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</si>
  <si>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</si>
  <si>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</si>
  <si>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</si>
  <si>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</si>
  <si>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</si>
  <si>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</si>
  <si>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</si>
  <si>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</si>
  <si>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</si>
  <si>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</si>
  <si>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</si>
  <si>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</si>
  <si>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</si>
  <si>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</si>
  <si>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</si>
  <si>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</si>
  <si>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</si>
  <si>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</si>
  <si>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</si>
  <si>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</si>
  <si>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</si>
  <si>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</si>
  <si>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</si>
  <si>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</si>
  <si>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</si>
  <si>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</si>
  <si>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</si>
  <si>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</si>
  <si>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</si>
  <si>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</si>
  <si>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</si>
  <si>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</si>
  <si>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</si>
  <si>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</si>
  <si>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</si>
  <si>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</si>
  <si>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</si>
  <si>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</si>
  <si>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</si>
  <si>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</si>
  <si>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</si>
  <si>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</si>
  <si>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</si>
  <si>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</si>
  <si>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</si>
  <si>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</si>
  <si>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</si>
  <si>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</si>
  <si>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</si>
  <si>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</si>
  <si>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</si>
  <si>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</si>
  <si>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</si>
  <si>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</si>
  <si>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</si>
  <si>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</si>
  <si>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1980Q2</t>
  </si>
  <si>
    <t>1980Q3</t>
  </si>
  <si>
    <t>1980Q4</t>
  </si>
  <si>
    <t>1981Q1</t>
  </si>
  <si>
    <t>1981Q2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</si>
  <si>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</si>
  <si>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</si>
  <si>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</si>
  <si>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</si>
  <si>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</si>
  <si>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</si>
  <si>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</si>
  <si>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</si>
  <si>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</si>
  <si>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</si>
  <si>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</si>
  <si>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</si>
  <si>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</si>
  <si>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</si>
  <si>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</si>
  <si>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</si>
  <si>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</si>
  <si>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</si>
  <si>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</si>
  <si>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</si>
  <si>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</si>
  <si>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</si>
  <si>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</si>
  <si>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</si>
  <si>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</si>
  <si>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</si>
  <si>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</si>
  <si>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</si>
  <si>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</si>
  <si>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</si>
  <si>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</si>
  <si>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</si>
  <si>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</si>
  <si>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</si>
  <si>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</si>
  <si>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</si>
  <si>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</si>
  <si>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</si>
  <si>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</si>
  <si>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</si>
  <si>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</si>
  <si>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</si>
  <si>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</si>
  <si>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</si>
  <si>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</si>
  <si>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</si>
  <si>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</si>
  <si>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</si>
  <si>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</si>
  <si>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</si>
  <si>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</si>
  <si>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</si>
  <si>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</si>
  <si>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</si>
  <si>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</si>
  <si>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</si>
  <si>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</si>
  <si>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</si>
  <si>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</si>
  <si>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</si>
  <si>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</si>
  <si>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</si>
  <si>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</si>
  <si>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</si>
  <si>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</si>
  <si>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</si>
  <si>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</si>
  <si>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</si>
  <si>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</si>
  <si>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</si>
  <si>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</si>
  <si>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</si>
  <si>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</si>
  <si>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</si>
  <si>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</si>
  <si>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</si>
  <si>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</si>
  <si>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</si>
  <si>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</si>
  <si>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</si>
  <si>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</si>
  <si>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</si>
  <si>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</si>
  <si>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</si>
  <si>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</si>
  <si>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</si>
  <si>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</si>
  <si>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</si>
  <si>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</si>
  <si>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</si>
  <si>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</si>
  <si>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</si>
  <si>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</si>
  <si>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</si>
  <si>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</si>
  <si>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</si>
  <si>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</si>
  <si>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</si>
  <si>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</si>
  <si>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</si>
  <si>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</si>
  <si>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</si>
  <si>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</si>
  <si>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</si>
  <si>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</si>
  <si>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</si>
  <si>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</si>
  <si>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</si>
  <si>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</si>
  <si>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</si>
  <si>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</si>
  <si>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</si>
  <si>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</si>
  <si>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</si>
  <si>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</si>
  <si>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</si>
  <si>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</si>
  <si>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</si>
  <si>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</si>
  <si>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</si>
  <si>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</si>
  <si>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</si>
  <si>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</si>
  <si>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</si>
  <si>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</si>
  <si>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</si>
  <si>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</si>
  <si>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</si>
  <si>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</si>
  <si>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</si>
  <si>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</si>
  <si>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</si>
  <si>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</si>
  <si>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</si>
  <si>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</si>
  <si>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</si>
  <si>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</si>
  <si>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</si>
  <si>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</si>
  <si>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</si>
  <si>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</si>
  <si>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</si>
  <si>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Previous recession range</t>
  </si>
  <si>
    <t>Unemployment</t>
  </si>
  <si>
    <t>Bank Credit</t>
  </si>
  <si>
    <t>Quarters from Peak</t>
  </si>
  <si>
    <t>Sources: Haver Analytics; Ahamed (2009); Federal Deposit Insurance Corp.; Federal Reserve Economic Data (FRED)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</si>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</sst>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1"/>
    <xf numFmtId="0" fontId="2" fillId="0" borderId="0" xfId="1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'Unemployment Data'!$C$4</c:f>
              <c:strCache>
                <c:ptCount val="1"/>
                <c:pt idx="0">
                  <c:v>1990Q3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'Unemployment Data'!$A$4:$A$37</c15:sqref>
                  </c15:fullRef>
                </c:ext>
              </c:extLst>
              <c:f>'Unemployment Data'!$A$5:$A$37</c:f>
              <c:strCach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'Unemployment Data'!$C$5:$C$37</c15:sqref>
                  </c15:fullRef>
                </c:ext>
              </c:extLst>
              <c:f>'Unemployment Data'!$C$6:$C$37</c:f>
              <c:numCache>
                <c:formatCode>General</c:formatCode>
                <c:ptCount val="32"/>
                <c:pt idx="0">
                  <c:v>0.13333333333333286</c:v>
                </c:pt>
                <c:pt idx="1">
                  <c:v>0</c:v>
                </c:pt>
                <c:pt idx="2">
                  <c:v>-0.23333333333333428</c:v>
                </c:pt>
                <c:pt idx="3">
                  <c:v>-0.23333333333333428</c:v>
                </c:pt>
                <c:pt idx="4">
                  <c:v>-0.36666666666666714</c:v>
                </c:pt>
                <c:pt idx="5">
                  <c:v>-0.5</c:v>
                </c:pt>
                <c:pt idx="6">
                  <c:v>-0.46666666666666679</c:v>
                </c:pt>
                <c:pt idx="7">
                  <c:v>-0.46666666666666679</c:v>
                </c:pt>
                <c:pt idx="8">
                  <c:v>-0.33333333333333304</c:v>
                </c:pt>
                <c:pt idx="9">
                  <c:v>-0.40000000000000036</c:v>
                </c:pt>
                <c:pt idx="10">
                  <c:v>-0.36666666666666714</c:v>
                </c:pt>
                <c:pt idx="11">
                  <c:v>0</c:v>
                </c:pt>
                <c:pt idx="12">
                  <c:v>0.43333333333333357</c:v>
                </c:pt>
                <c:pt idx="13">
                  <c:v>0.90000000000000036</c:v>
                </c:pt>
                <c:pt idx="14">
                  <c:v>1.1333333333333329</c:v>
                </c:pt>
                <c:pt idx="15">
                  <c:v>1.166666666666667</c:v>
                </c:pt>
                <c:pt idx="16">
                  <c:v>1.4000000000000004</c:v>
                </c:pt>
                <c:pt idx="17">
                  <c:v>1.666666666666667</c:v>
                </c:pt>
                <c:pt idx="18">
                  <c:v>1.9000000000000004</c:v>
                </c:pt>
                <c:pt idx="19">
                  <c:v>1.9333333333333327</c:v>
                </c:pt>
                <c:pt idx="20">
                  <c:v>1.666666666666667</c:v>
                </c:pt>
                <c:pt idx="21">
                  <c:v>1.4333333333333327</c:v>
                </c:pt>
                <c:pt idx="22">
                  <c:v>1.3666666666666663</c:v>
                </c:pt>
                <c:pt idx="23">
                  <c:v>1.0999999999999996</c:v>
                </c:pt>
                <c:pt idx="24">
                  <c:v>0.93333333333333268</c:v>
                </c:pt>
                <c:pt idx="25">
                  <c:v>0.86666666666666625</c:v>
                </c:pt>
                <c:pt idx="26">
                  <c:v>0.5</c:v>
                </c:pt>
                <c:pt idx="27">
                  <c:v>0.29999999999999982</c:v>
                </c:pt>
                <c:pt idx="28">
                  <c:v>-6.6666666666667318E-2</c:v>
                </c:pt>
                <c:pt idx="29">
                  <c:v>-0.23333333333333428</c:v>
                </c:pt>
                <c:pt idx="30">
                  <c:v>-3.3333333333333215E-2</c:v>
                </c:pt>
                <c:pt idx="31">
                  <c:v>-3.3333333333333215E-2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346-948B-08038366A172}"/>
            </c:ext>
          </c:extLst>
        </c:ser>
        <c:ser>
          <c:idx val="3"/>
          <c:order val="2"/>
          <c:tx>
            <c:strRef>
              <c:f>'Unemployment Data'!$D$4</c:f>
              <c:strCache>
                <c:ptCount val="1"/>
                <c:pt idx="0">
                  <c:v>2007Q4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'Unemployment Data'!$A$4:$A$37</c15:sqref>
                  </c15:fullRef>
                </c:ext>
              </c:extLst>
              <c:f>'Unemployment Data'!$A$5:$A$37</c:f>
              <c:strCach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'Unemployment Data'!$D$5:$D$37</c15:sqref>
                  </c15:fullRef>
                </c:ext>
              </c:extLst>
              <c:f>'Unemployment Data'!$D$6:$D$37</c:f>
              <c:numCache>
                <c:formatCode>General</c:formatCode>
                <c:ptCount val="32"/>
                <c:pt idx="0">
                  <c:v>0.5</c:v>
                </c:pt>
                <c:pt idx="1">
                  <c:v>0.30000000000000071</c:v>
                </c:pt>
                <c:pt idx="2">
                  <c:v>0.16666666666666696</c:v>
                </c:pt>
                <c:pt idx="3">
                  <c:v>0.16666666666666696</c:v>
                </c:pt>
                <c:pt idx="4">
                  <c:v>-6.666666666666643E-2</c:v>
                </c:pt>
                <c:pt idx="5">
                  <c:v>-0.16666666666666607</c:v>
                </c:pt>
                <c:pt idx="6">
                  <c:v>-0.16666666666666607</c:v>
                </c:pt>
                <c:pt idx="7">
                  <c:v>-0.36666666666666625</c:v>
                </c:pt>
                <c:pt idx="8">
                  <c:v>-0.29999999999999982</c:v>
                </c:pt>
                <c:pt idx="9">
                  <c:v>-0.29999999999999982</c:v>
                </c:pt>
                <c:pt idx="10">
                  <c:v>-0.13333333333333286</c:v>
                </c:pt>
                <c:pt idx="11">
                  <c:v>0</c:v>
                </c:pt>
                <c:pt idx="12">
                  <c:v>0.20000000000000018</c:v>
                </c:pt>
                <c:pt idx="13">
                  <c:v>0.53333333333333321</c:v>
                </c:pt>
                <c:pt idx="14">
                  <c:v>1.2000000000000002</c:v>
                </c:pt>
                <c:pt idx="15">
                  <c:v>2.0666666666666673</c:v>
                </c:pt>
                <c:pt idx="16">
                  <c:v>3.4666666666666677</c:v>
                </c:pt>
                <c:pt idx="17">
                  <c:v>4.4999999999999991</c:v>
                </c:pt>
                <c:pt idx="18">
                  <c:v>4.8333333333333348</c:v>
                </c:pt>
                <c:pt idx="19">
                  <c:v>5.133333333333332</c:v>
                </c:pt>
                <c:pt idx="20">
                  <c:v>5.0333333333333341</c:v>
                </c:pt>
                <c:pt idx="21">
                  <c:v>4.833333333333333</c:v>
                </c:pt>
                <c:pt idx="22">
                  <c:v>4.666666666666667</c:v>
                </c:pt>
                <c:pt idx="23">
                  <c:v>4.700000000000002</c:v>
                </c:pt>
                <c:pt idx="24">
                  <c:v>4.2333333333333334</c:v>
                </c:pt>
                <c:pt idx="25">
                  <c:v>4.2666666666666684</c:v>
                </c:pt>
                <c:pt idx="26">
                  <c:v>4.2</c:v>
                </c:pt>
                <c:pt idx="27">
                  <c:v>3.833333333333333</c:v>
                </c:pt>
                <c:pt idx="28">
                  <c:v>3.4666666666666677</c:v>
                </c:pt>
                <c:pt idx="29">
                  <c:v>3.3999999999999995</c:v>
                </c:pt>
                <c:pt idx="30">
                  <c:v>3.2333333333333334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346-948B-08038366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49400"/>
        <c:axId val="274053992"/>
      </c:line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'Unemployment Data'!$A$4:$A$37</c15:sqref>
                  </c15:fullRef>
                </c:ext>
              </c:extLst>
              <c:f>'Unemployment Data'!$A$5:$A$37</c:f>
              <c:strCach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'Unemployment Data'!$B$5:$B$13</c15:sqref>
                  </c15:fullRef>
                </c:ext>
              </c:extLst>
              <c:f>'Unemployment Data'!$B$6:$B$13</c:f>
              <c:numCache>
                <c:formatCode>General</c:formatCode>
                <c:ptCount val="8"/>
                <c:pt idx="0">
                  <c:v>0.94831232208214722</c:v>
                </c:pt>
                <c:pt idx="1">
                  <c:v>1.2483123220821479</c:v>
                </c:pt>
                <c:pt idx="2">
                  <c:v>0</c:v>
                </c:pt>
                <c:pt idx="3">
                  <c:v>5.559673221319402</c:v>
                </c:pt>
                <c:pt idx="4">
                  <c:v>12.754698676703331</c:v>
                </c:pt>
                <c:pt idx="5">
                  <c:v>20.495371145611561</c:v>
                </c:pt>
                <c:pt idx="6">
                  <c:v>21.71747301213836</c:v>
                </c:pt>
                <c:pt idx="7">
                  <c:v>18.559972287619196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346-948B-08038366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57600"/>
        <c:axId val="274057272"/>
      </c:lineChart>
      <c:catAx>
        <c:axId val="27404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53992"/>
        <c:crosses val="autoZero"/>
        <c:auto val="1"/>
        <c:lblAlgn val="ctr"/>
        <c:lblOffset val="100"/>
        <c:noMultiLvlLbl val="0"/>
      </c:catAx>
      <c:valAx>
        <c:axId val="274053992"/>
        <c:scaling>
          <c:orientation val="minMax"/>
          <c:max val="2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49400"/>
        <c:crosses val="autoZero"/>
        <c:crossBetween val="between"/>
      </c:valAx>
      <c:valAx>
        <c:axId val="274057272"/>
        <c:scaling>
          <c:orientation val="minMax"/>
          <c:min val="-5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57600"/>
        <c:crosses val="max"/>
        <c:crossBetween val="between"/>
      </c:valAx>
      <c:catAx>
        <c:axId val="2740576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5727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Bank Credit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'Bank Credit Data'!$B$3:$B$4</c:f>
              <c:strCache>
                <c:ptCount val="2"/>
                <c:pt idx="0">
                  <c:v>Bank Credit</c:v>
                </c:pt>
                <c:pt idx="1">
                  <c:v>1929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'Bank Credit Data'!$A$5:$A$17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'Bank Credit Data'!$B$5:$B$17</c:f>
              <c:numCache>
                <c:formatCode>General</c:formatCode>
                <c:ptCount val="13"/>
                <c:pt idx="0">
                  <c:v>-24</c:v>
                </c:pt>
                <c:pt idx="1">
                  <c:v>-20</c:v>
                </c:pt>
                <c:pt idx="2">
                  <c:v>-14</c:v>
                </c:pt>
                <c:pt idx="3">
                  <c:v>-8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  <c:pt idx="7">
                  <c:v>-6</c:v>
                </c:pt>
                <c:pt idx="8">
                  <c:v>-28</c:v>
                </c:pt>
                <c:pt idx="9">
                  <c:v>-38</c:v>
                </c:pt>
                <c:pt idx="10">
                  <c:v>-34.450000000000003</c:v>
                </c:pt>
                <c:pt idx="11">
                  <c:v>-31.123999999999995</c:v>
                </c:pt>
                <c:pt idx="12">
                  <c:v>-23.518000000000001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5-45C7-B176-5827643936A6}"/>
            </c:ext>
          </c:extLst>
        </c:ser>
        <c:ser>
          <c:idx val="1"/>
          <c:order val="1"/>
          <c:tx>
            <c:strRef>
              <c:f>'Bank Credit Data'!$C$3:$C$4</c:f>
              <c:strCache>
                <c:ptCount val="2"/>
                <c:pt idx="0">
                  <c:v>Bank Credit</c:v>
                </c:pt>
                <c:pt idx="1">
                  <c:v>2008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'Bank Credit Data'!$A$5:$A$17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'Bank Credit Data'!$C$5:$C$17</c:f>
              <c:numCache>
                <c:formatCode>General</c:formatCode>
                <c:ptCount val="13"/>
                <c:pt idx="0">
                  <c:v>-31.250416773855463</c:v>
                </c:pt>
                <c:pt idx="1">
                  <c:v>-24.468246910631279</c:v>
                </c:pt>
                <c:pt idx="2">
                  <c:v>-18.550902236281317</c:v>
                </c:pt>
                <c:pt idx="3">
                  <c:v>-10.183191366635128</c:v>
                </c:pt>
                <c:pt idx="4">
                  <c:v>-3.6023118688822393</c:v>
                </c:pt>
                <c:pt idx="5">
                  <c:v>0</c:v>
                </c:pt>
                <c:pt idx="6">
                  <c:v>0.69876877281529914</c:v>
                </c:pt>
                <c:pt idx="7">
                  <c:v>3.8738378029279374</c:v>
                </c:pt>
                <c:pt idx="8">
                  <c:v>8.1315583670801317</c:v>
                </c:pt>
                <c:pt idx="9">
                  <c:v>14.863450897180925</c:v>
                </c:pt>
                <c:pt idx="10">
                  <c:v>17.220421986195447</c:v>
                </c:pt>
                <c:pt idx="11">
                  <c:v>24.65140018373684</c:v>
                </c:pt>
                <c:pt idx="12">
                  <c:v>32.747396222136359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5-45C7-B176-5827643936A6}"/>
            </c:ext>
          </c:extLst>
        </c:ser>
        <c:ser>
          <c:idx val="2"/>
          <c:order val="2"/>
          <c:tx>
            <c:strRef>
              <c:f>'Bank Credit Data'!$D$3:$D$4</c:f>
              <c:strCache>
                <c:ptCount val="2"/>
                <c:pt idx="0">
                  <c:v>Bank Credit</c:v>
                </c:pt>
                <c:pt idx="1">
                  <c:v>1990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'Bank Credit Data'!$A$5:$A$17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'Bank Credit Data'!$D$5:$D$17</c:f>
              <c:numCache>
                <c:formatCode>General</c:formatCode>
                <c:ptCount val="13"/>
                <c:pt idx="0">
                  <c:v>-22.820502665902055</c:v>
                </c:pt>
                <c:pt idx="1">
                  <c:v>-16.622243450862243</c:v>
                </c:pt>
                <c:pt idx="2">
                  <c:v>-13.361081879696286</c:v>
                </c:pt>
                <c:pt idx="3">
                  <c:v>-8.7941320302749943</c:v>
                </c:pt>
                <c:pt idx="4">
                  <c:v>-3.4998445421071409</c:v>
                </c:pt>
                <c:pt idx="5">
                  <c:v>0</c:v>
                </c:pt>
                <c:pt idx="6">
                  <c:v>1.1955816262007488</c:v>
                </c:pt>
                <c:pt idx="7">
                  <c:v>3.4014266081618558</c:v>
                </c:pt>
                <c:pt idx="8">
                  <c:v>10.248188775940889</c:v>
                </c:pt>
                <c:pt idx="9">
                  <c:v>17.487258906275443</c:v>
                </c:pt>
                <c:pt idx="10">
                  <c:v>26.198739758252572</c:v>
                </c:pt>
                <c:pt idx="11">
                  <c:v>33.695637843644306</c:v>
                </c:pt>
                <c:pt idx="12">
                  <c:v>42.22419792156694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35-45C7-B176-58276439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046120"/>
        <c:axId val="274038576"/>
      </c:lineChart>
      <c:catAx>
        <c:axId val="27404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38576"/>
        <c:crosses val="autoZero"/>
        <c:auto val="1"/>
        <c:lblAlgn val="ctr"/>
        <c:lblOffset val="100"/>
        <c:noMultiLvlLbl val="0"/>
      </c:catAx>
      <c:valAx>
        <c:axId val="274038576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Change</a:t>
            </a:r>
            <a:r>
              <a:rPr lang="en-US" baseline="0">
                <a:solidFill>
                  <a:sysClr val="windowText" lastClr="000000"/>
                </a:solidFill>
              </a:rPr>
              <a:t> in unemployment from peak</a:t>
            </a:r>
          </a:p>
          <a:p>
            <a:pPr>
              <a:defRPr/>
            </a:pPr>
            <a:r>
              <a:rPr lang="en-US" sz="1100" baseline="0">
                <a:solidFill>
                  <a:sysClr val="windowText" lastClr="000000"/>
                </a:solidFill>
              </a:rPr>
              <a:t>Pre-recession Peak = 0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'Additional Unemployment Data'!$AF$51:$AF$71</c:f>
              <c:numCache>
                <c:formatCode>General</c:formatCode>
                <c:ptCount val="21"/>
                <c:pt idx="0">
                  <c:v>382.35294117647061</c:v>
                </c:pt>
                <c:pt idx="1">
                  <c:v>411.76470588235293</c:v>
                </c:pt>
                <c:pt idx="2">
                  <c:v>441.1764705882353</c:v>
                </c:pt>
                <c:pt idx="3">
                  <c:v>470.58823529411762</c:v>
                </c:pt>
                <c:pt idx="4">
                  <c:v>500</c:v>
                </c:pt>
                <c:pt idx="5">
                  <c:v>529.41176470588232</c:v>
                </c:pt>
                <c:pt idx="6">
                  <c:v>558.82352941176475</c:v>
                </c:pt>
                <c:pt idx="7">
                  <c:v>588.23529411764707</c:v>
                </c:pt>
                <c:pt idx="8">
                  <c:v>617.64705882352939</c:v>
                </c:pt>
                <c:pt idx="9">
                  <c:v>647.05882352941171</c:v>
                </c:pt>
                <c:pt idx="10">
                  <c:v>676.47058823529414</c:v>
                </c:pt>
                <c:pt idx="11">
                  <c:v>705.88235294117646</c:v>
                </c:pt>
                <c:pt idx="12">
                  <c:v>735.29411764705878</c:v>
                </c:pt>
                <c:pt idx="13">
                  <c:v>764.70588235294122</c:v>
                </c:pt>
                <c:pt idx="14">
                  <c:v>794.11764705882354</c:v>
                </c:pt>
                <c:pt idx="15">
                  <c:v>823.52941176470586</c:v>
                </c:pt>
                <c:pt idx="16">
                  <c:v>852.94117647058829</c:v>
                </c:pt>
                <c:pt idx="17">
                  <c:v>882.35294117647061</c:v>
                </c:pt>
                <c:pt idx="18">
                  <c:v>911.76470588235293</c:v>
                </c:pt>
                <c:pt idx="19">
                  <c:v>941.17647058823525</c:v>
                </c:pt>
                <c:pt idx="20">
                  <c:v>970.58823529411768</c:v>
                </c:pt>
              </c:numCache>
            </c:numRef>
          </c:cat>
          <c:val>
            <c:numRef>
              <c:f>'Additional Unemployment Data'!$AG$51:$AG$71</c:f>
              <c:numCache>
                <c:formatCode>General</c:formatCode>
                <c:ptCount val="21"/>
                <c:pt idx="0">
                  <c:v>0</c:v>
                </c:pt>
                <c:pt idx="1">
                  <c:v>0.16666666666666607</c:v>
                </c:pt>
                <c:pt idx="2">
                  <c:v>0.43333333333333357</c:v>
                </c:pt>
                <c:pt idx="3">
                  <c:v>0.86666666666666625</c:v>
                </c:pt>
                <c:pt idx="4">
                  <c:v>1.1333333333333337</c:v>
                </c:pt>
                <c:pt idx="5">
                  <c:v>1.0999999999999996</c:v>
                </c:pt>
                <c:pt idx="6">
                  <c:v>0.96666666666666679</c:v>
                </c:pt>
                <c:pt idx="7">
                  <c:v>0.39999999999999947</c:v>
                </c:pt>
                <c:pt idx="8">
                  <c:v>0.30000000000000071</c:v>
                </c:pt>
                <c:pt idx="9">
                  <c:v>0.33333333333333393</c:v>
                </c:pt>
                <c:pt idx="10">
                  <c:v>0.30000000000000071</c:v>
                </c:pt>
                <c:pt idx="11">
                  <c:v>3.3333333333332327E-2</c:v>
                </c:pt>
                <c:pt idx="12">
                  <c:v>3.3333333333332327E-2</c:v>
                </c:pt>
                <c:pt idx="13">
                  <c:v>-0.10000000000000053</c:v>
                </c:pt>
                <c:pt idx="14">
                  <c:v>-0.16666666666666785</c:v>
                </c:pt>
                <c:pt idx="15">
                  <c:v>-0.10000000000000142</c:v>
                </c:pt>
                <c:pt idx="16">
                  <c:v>-0.20000000000000107</c:v>
                </c:pt>
                <c:pt idx="17">
                  <c:v>-0.36666666666666714</c:v>
                </c:pt>
                <c:pt idx="18">
                  <c:v>-0.36666666666666714</c:v>
                </c:pt>
                <c:pt idx="19">
                  <c:v>-0.33333333333333393</c:v>
                </c:pt>
                <c:pt idx="20">
                  <c:v>-0.56666666666666732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FC-4D93-B90C-B887267A7790}"/>
            </c:ext>
          </c:extLst>
        </c:ser>
        <c:ser>
          <c:idx val="3"/>
          <c:order val="3"/>
          <c:tx>
            <c:v>Post WWII recession range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'Additional Unemployment Data'!$AF$51:$AF$71</c:f>
              <c:numCache>
                <c:formatCode>General</c:formatCode>
                <c:ptCount val="21"/>
                <c:pt idx="0">
                  <c:v>382.35294117647061</c:v>
                </c:pt>
                <c:pt idx="1">
                  <c:v>411.76470588235293</c:v>
                </c:pt>
                <c:pt idx="2">
                  <c:v>441.1764705882353</c:v>
                </c:pt>
                <c:pt idx="3">
                  <c:v>470.58823529411762</c:v>
                </c:pt>
                <c:pt idx="4">
                  <c:v>500</c:v>
                </c:pt>
                <c:pt idx="5">
                  <c:v>529.41176470588232</c:v>
                </c:pt>
                <c:pt idx="6">
                  <c:v>558.82352941176475</c:v>
                </c:pt>
                <c:pt idx="7">
                  <c:v>588.23529411764707</c:v>
                </c:pt>
                <c:pt idx="8">
                  <c:v>617.64705882352939</c:v>
                </c:pt>
                <c:pt idx="9">
                  <c:v>647.05882352941171</c:v>
                </c:pt>
                <c:pt idx="10">
                  <c:v>676.47058823529414</c:v>
                </c:pt>
                <c:pt idx="11">
                  <c:v>705.88235294117646</c:v>
                </c:pt>
                <c:pt idx="12">
                  <c:v>735.29411764705878</c:v>
                </c:pt>
                <c:pt idx="13">
                  <c:v>764.70588235294122</c:v>
                </c:pt>
                <c:pt idx="14">
                  <c:v>794.11764705882354</c:v>
                </c:pt>
                <c:pt idx="15">
                  <c:v>823.52941176470586</c:v>
                </c:pt>
                <c:pt idx="16">
                  <c:v>852.94117647058829</c:v>
                </c:pt>
                <c:pt idx="17">
                  <c:v>882.35294117647061</c:v>
                </c:pt>
                <c:pt idx="18">
                  <c:v>911.76470588235293</c:v>
                </c:pt>
                <c:pt idx="19">
                  <c:v>941.17647058823525</c:v>
                </c:pt>
                <c:pt idx="20">
                  <c:v>970.58823529411768</c:v>
                </c:pt>
              </c:numCache>
            </c:numRef>
          </c:cat>
          <c:val>
            <c:numRef>
              <c:f>'Additional Unemployment Data'!$AH$51:$AH$71</c:f>
              <c:numCache>
                <c:formatCode>General</c:formatCode>
                <c:ptCount val="21"/>
                <c:pt idx="0">
                  <c:v>0</c:v>
                </c:pt>
                <c:pt idx="1">
                  <c:v>0.86666666666666714</c:v>
                </c:pt>
                <c:pt idx="2">
                  <c:v>1.6333333333333329</c:v>
                </c:pt>
                <c:pt idx="3">
                  <c:v>2.2666666666666675</c:v>
                </c:pt>
                <c:pt idx="4">
                  <c:v>1.9666666666666659</c:v>
                </c:pt>
                <c:pt idx="5">
                  <c:v>2.3999999999999995</c:v>
                </c:pt>
                <c:pt idx="6">
                  <c:v>3.1333333333333337</c:v>
                </c:pt>
                <c:pt idx="7">
                  <c:v>3.3000000000000007</c:v>
                </c:pt>
                <c:pt idx="8">
                  <c:v>3.2333333333333334</c:v>
                </c:pt>
                <c:pt idx="9">
                  <c:v>2.8000000000000016</c:v>
                </c:pt>
                <c:pt idx="10">
                  <c:v>3.3</c:v>
                </c:pt>
                <c:pt idx="11">
                  <c:v>4.3333333333333339</c:v>
                </c:pt>
                <c:pt idx="12">
                  <c:v>4.033333333333335</c:v>
                </c:pt>
                <c:pt idx="13">
                  <c:v>3.9333333333333336</c:v>
                </c:pt>
                <c:pt idx="14">
                  <c:v>3.2333333333333334</c:v>
                </c:pt>
                <c:pt idx="15">
                  <c:v>2.866666666666668</c:v>
                </c:pt>
                <c:pt idx="16">
                  <c:v>2.7333333333333343</c:v>
                </c:pt>
                <c:pt idx="17">
                  <c:v>2.3333333333333339</c:v>
                </c:pt>
                <c:pt idx="18">
                  <c:v>2.0000000000000009</c:v>
                </c:pt>
                <c:pt idx="19">
                  <c:v>2.4000000000000004</c:v>
                </c:pt>
                <c:pt idx="20">
                  <c:v>3.6000000000000014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FC-4D93-B90C-B887267A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152328"/>
        <c:axId val="864162496"/>
      </c:areaChart>
      <c:lineChart>
        <c:grouping val="standard"/>
        <c:varyColors val="0"/>
        <c:ser>
          <c:idx val="0"/>
          <c:order val="0"/>
          <c:tx>
            <c:strRef>
              <c:f>'Additional Unemployment Data'!$AC$38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Data'!$S$51:$S$71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'Additional Unemployment Data'!$AC$51:$AC$71</c:f>
              <c:numCache>
                <c:formatCode>General</c:formatCode>
                <c:ptCount val="21"/>
                <c:pt idx="0">
                  <c:v>0</c:v>
                </c:pt>
                <c:pt idx="1">
                  <c:v>0.16666666666666607</c:v>
                </c:pt>
                <c:pt idx="2">
                  <c:v>0.43333333333333357</c:v>
                </c:pt>
                <c:pt idx="3">
                  <c:v>0.86666666666666625</c:v>
                </c:pt>
                <c:pt idx="4">
                  <c:v>1.1333333333333337</c:v>
                </c:pt>
                <c:pt idx="5">
                  <c:v>1.0999999999999996</c:v>
                </c:pt>
                <c:pt idx="6">
                  <c:v>0.96666666666666679</c:v>
                </c:pt>
                <c:pt idx="7">
                  <c:v>0.39999999999999947</c:v>
                </c:pt>
                <c:pt idx="8">
                  <c:v>0.30000000000000071</c:v>
                </c:pt>
                <c:pt idx="9">
                  <c:v>0.33333333333333393</c:v>
                </c:pt>
                <c:pt idx="10">
                  <c:v>0.30000000000000071</c:v>
                </c:pt>
                <c:pt idx="11">
                  <c:v>3.3333333333332327E-2</c:v>
                </c:pt>
                <c:pt idx="12">
                  <c:v>3.3333333333332327E-2</c:v>
                </c:pt>
                <c:pt idx="13">
                  <c:v>-0.10000000000000053</c:v>
                </c:pt>
                <c:pt idx="14">
                  <c:v>-0.16666666666666785</c:v>
                </c:pt>
                <c:pt idx="15">
                  <c:v>-0.10000000000000142</c:v>
                </c:pt>
                <c:pt idx="16">
                  <c:v>-0.20000000000000107</c:v>
                </c:pt>
                <c:pt idx="17">
                  <c:v>-0.36666666666666714</c:v>
                </c:pt>
                <c:pt idx="18">
                  <c:v>-0.36666666666666714</c:v>
                </c:pt>
                <c:pt idx="19">
                  <c:v>-0.33333333333333393</c:v>
                </c:pt>
                <c:pt idx="20">
                  <c:v>-0.56666666666666732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C-4D93-B90C-B887267A7790}"/>
            </c:ext>
          </c:extLst>
        </c:ser>
        <c:ser>
          <c:idx val="2"/>
          <c:order val="1"/>
          <c:tx>
            <c:strRef>
              <c:f>'Additional Unemployment Data'!$AD$38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Data'!$S$51:$S$71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'Additional Unemployment Data'!$AD$51:$AD$71</c:f>
              <c:numCache>
                <c:formatCode>General</c:formatCode>
                <c:ptCount val="21"/>
                <c:pt idx="0">
                  <c:v>0</c:v>
                </c:pt>
                <c:pt idx="1">
                  <c:v>1.0333333333333332</c:v>
                </c:pt>
                <c:pt idx="2">
                  <c:v>2.0666666666666664</c:v>
                </c:pt>
                <c:pt idx="3">
                  <c:v>3.1333333333333337</c:v>
                </c:pt>
                <c:pt idx="4">
                  <c:v>3.0999999999999996</c:v>
                </c:pt>
                <c:pt idx="5">
                  <c:v>3.4999999999999991</c:v>
                </c:pt>
                <c:pt idx="6">
                  <c:v>4.1000000000000005</c:v>
                </c:pt>
                <c:pt idx="7">
                  <c:v>3.7</c:v>
                </c:pt>
                <c:pt idx="8">
                  <c:v>3.5333333333333341</c:v>
                </c:pt>
                <c:pt idx="9">
                  <c:v>3.1333333333333355</c:v>
                </c:pt>
                <c:pt idx="10">
                  <c:v>3.6000000000000005</c:v>
                </c:pt>
                <c:pt idx="11">
                  <c:v>4.3666666666666663</c:v>
                </c:pt>
                <c:pt idx="12">
                  <c:v>4.0666666666666673</c:v>
                </c:pt>
                <c:pt idx="13">
                  <c:v>3.833333333333333</c:v>
                </c:pt>
                <c:pt idx="14">
                  <c:v>3.0666666666666655</c:v>
                </c:pt>
                <c:pt idx="15">
                  <c:v>2.7666666666666666</c:v>
                </c:pt>
                <c:pt idx="16">
                  <c:v>2.5333333333333332</c:v>
                </c:pt>
                <c:pt idx="17">
                  <c:v>1.9666666666666668</c:v>
                </c:pt>
                <c:pt idx="18">
                  <c:v>1.6333333333333337</c:v>
                </c:pt>
                <c:pt idx="19">
                  <c:v>2.0666666666666664</c:v>
                </c:pt>
                <c:pt idx="20">
                  <c:v>3.0333333333333341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FC-4D93-B90C-B887267A7790}"/>
            </c:ext>
          </c:extLst>
        </c:ser>
        <c:ser>
          <c:idx val="4"/>
          <c:order val="4"/>
          <c:tx>
            <c:v>2007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Data'!$S$51:$S$71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'Additional Unemployment Data'!$AE$51:$AE$71</c:f>
              <c:numCache>
                <c:formatCode>General</c:formatCode>
                <c:ptCount val="21"/>
                <c:pt idx="0">
                  <c:v>0</c:v>
                </c:pt>
                <c:pt idx="1">
                  <c:v>0.20000000000000018</c:v>
                </c:pt>
                <c:pt idx="2">
                  <c:v>0.53333333333333321</c:v>
                </c:pt>
                <c:pt idx="3">
                  <c:v>1.2000000000000002</c:v>
                </c:pt>
                <c:pt idx="4">
                  <c:v>2.0666666666666673</c:v>
                </c:pt>
                <c:pt idx="5">
                  <c:v>3.4666666666666677</c:v>
                </c:pt>
                <c:pt idx="6">
                  <c:v>4.4999999999999991</c:v>
                </c:pt>
                <c:pt idx="7">
                  <c:v>4.8333333333333348</c:v>
                </c:pt>
                <c:pt idx="8">
                  <c:v>5.133333333333332</c:v>
                </c:pt>
                <c:pt idx="9">
                  <c:v>5.0333333333333341</c:v>
                </c:pt>
                <c:pt idx="10">
                  <c:v>4.833333333333333</c:v>
                </c:pt>
                <c:pt idx="11">
                  <c:v>4.666666666666667</c:v>
                </c:pt>
                <c:pt idx="12">
                  <c:v>4.700000000000002</c:v>
                </c:pt>
                <c:pt idx="13">
                  <c:v>4.2333333333333334</c:v>
                </c:pt>
                <c:pt idx="14">
                  <c:v>4.2666666666666684</c:v>
                </c:pt>
                <c:pt idx="15">
                  <c:v>4.2</c:v>
                </c:pt>
                <c:pt idx="16">
                  <c:v>3.833333333333333</c:v>
                </c:pt>
                <c:pt idx="17">
                  <c:v>3.4666666666666677</c:v>
                </c:pt>
                <c:pt idx="18">
                  <c:v>3.3999999999999995</c:v>
                </c:pt>
                <c:pt idx="19">
                  <c:v>3.2333333333333334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FC-4D93-B90C-B887267A7790}"/>
            </c:ext>
          </c:extLst>
        </c:ser>
        <c:ser>
          <c:idx val="6"/>
          <c:order val="5"/>
          <c:tx>
            <c:v>1929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Data'!$S$51:$S$71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'Additional Unemployment Data'!$T$51:$T$71</c:f>
              <c:numCache>
                <c:formatCode>General</c:formatCode>
                <c:ptCount val="21"/>
                <c:pt idx="0">
                  <c:v>0</c:v>
                </c:pt>
                <c:pt idx="4">
                  <c:v>5.559673221319402</c:v>
                </c:pt>
                <c:pt idx="8">
                  <c:v>12.754698676703331</c:v>
                </c:pt>
                <c:pt idx="12">
                  <c:v>20.495371145611561</c:v>
                </c:pt>
                <c:pt idx="16">
                  <c:v>21.71747301213836</c:v>
                </c:pt>
                <c:pt idx="20">
                  <c:v>18.559972287619196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FC-4D93-B90C-B887267A7790}"/>
            </c:ext>
          </c:extLst>
        </c:ser>
        <c:ser>
          <c:idx val="5"/>
          <c:order val="6"/>
          <c:tx>
            <c:strRef>
              <c:f>'Additional Unemployment Data'!$AA$38</c:f>
              <c:strCache>
                <c:ptCount val="1"/>
                <c:pt idx="0">
                  <c:v>1990Q3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Data'!$S$51:$S$71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'Additional Unemployment Data'!$AA$51:$AA$71</c:f>
              <c:numCache>
                <c:formatCode>General</c:formatCode>
                <c:ptCount val="21"/>
                <c:pt idx="0">
                  <c:v>0</c:v>
                </c:pt>
                <c:pt idx="1">
                  <c:v>0.43333333333333357</c:v>
                </c:pt>
                <c:pt idx="2">
                  <c:v>0.90000000000000036</c:v>
                </c:pt>
                <c:pt idx="3">
                  <c:v>1.1333333333333329</c:v>
                </c:pt>
                <c:pt idx="4">
                  <c:v>1.166666666666667</c:v>
                </c:pt>
                <c:pt idx="5">
                  <c:v>1.4000000000000004</c:v>
                </c:pt>
                <c:pt idx="6">
                  <c:v>1.666666666666667</c:v>
                </c:pt>
                <c:pt idx="7">
                  <c:v>1.9000000000000004</c:v>
                </c:pt>
                <c:pt idx="8">
                  <c:v>1.9333333333333327</c:v>
                </c:pt>
                <c:pt idx="9">
                  <c:v>1.666666666666667</c:v>
                </c:pt>
                <c:pt idx="10">
                  <c:v>1.4333333333333327</c:v>
                </c:pt>
                <c:pt idx="11">
                  <c:v>1.3666666666666663</c:v>
                </c:pt>
                <c:pt idx="12">
                  <c:v>1.0999999999999996</c:v>
                </c:pt>
                <c:pt idx="13">
                  <c:v>0.93333333333333268</c:v>
                </c:pt>
                <c:pt idx="14">
                  <c:v>0.86666666666666625</c:v>
                </c:pt>
                <c:pt idx="15">
                  <c:v>0.5</c:v>
                </c:pt>
                <c:pt idx="16">
                  <c:v>0.29999999999999982</c:v>
                </c:pt>
                <c:pt idx="17">
                  <c:v>-6.6666666666667318E-2</c:v>
                </c:pt>
                <c:pt idx="18">
                  <c:v>-0.23333333333333428</c:v>
                </c:pt>
                <c:pt idx="19">
                  <c:v>-3.3333333333333215E-2</c:v>
                </c:pt>
                <c:pt idx="20">
                  <c:v>-3.3333333333333215E-2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DFC-4D93-B90C-B887267A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35736"/>
        <c:axId val="861540328"/>
      </c:lineChart>
      <c:catAx>
        <c:axId val="861535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Quarters from peak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540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615403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Level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change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535736"/>
        <c:crosses val="autoZero"/>
        <c:crossBetween val="between"/>
      </c:valAx>
      <c:valAx>
        <c:axId val="864162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64152328"/>
        <c:crosses val="max"/>
        <c:crossBetween val="between"/>
      </c:valAx>
      <c:catAx>
        <c:axId val="8641523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162496"/>
        <c:crosses val="max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Change in unemployment from peak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Pre-recession Peak = 0</a:t>
            </a:r>
            <a:endParaRPr lang="en-U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numRef>
              <c:f>'Additional Unemployment Data'!$AF$39:$AF$71</c:f>
              <c:numCache>
                <c:formatCode>General</c:formatCode>
                <c:ptCount val="33"/>
                <c:pt idx="0">
                  <c:v>29.411764705882351</c:v>
                </c:pt>
                <c:pt idx="1">
                  <c:v>58.823529411764703</c:v>
                </c:pt>
                <c:pt idx="2">
                  <c:v>88.235294117647058</c:v>
                </c:pt>
                <c:pt idx="3">
                  <c:v>117.64705882352941</c:v>
                </c:pt>
                <c:pt idx="4">
                  <c:v>147.05882352941177</c:v>
                </c:pt>
                <c:pt idx="5">
                  <c:v>176.47058823529412</c:v>
                </c:pt>
                <c:pt idx="6">
                  <c:v>205.88235294117646</c:v>
                </c:pt>
                <c:pt idx="7">
                  <c:v>235.29411764705881</c:v>
                </c:pt>
                <c:pt idx="8">
                  <c:v>264.70588235294116</c:v>
                </c:pt>
                <c:pt idx="9">
                  <c:v>294.11764705882354</c:v>
                </c:pt>
                <c:pt idx="10">
                  <c:v>323.52941176470586</c:v>
                </c:pt>
                <c:pt idx="11">
                  <c:v>352.94117647058823</c:v>
                </c:pt>
                <c:pt idx="12">
                  <c:v>382.35294117647061</c:v>
                </c:pt>
                <c:pt idx="13">
                  <c:v>411.76470588235293</c:v>
                </c:pt>
                <c:pt idx="14">
                  <c:v>441.1764705882353</c:v>
                </c:pt>
                <c:pt idx="15">
                  <c:v>470.58823529411762</c:v>
                </c:pt>
                <c:pt idx="16">
                  <c:v>500</c:v>
                </c:pt>
                <c:pt idx="17">
                  <c:v>529.41176470588232</c:v>
                </c:pt>
                <c:pt idx="18">
                  <c:v>558.82352941176475</c:v>
                </c:pt>
                <c:pt idx="19">
                  <c:v>588.23529411764707</c:v>
                </c:pt>
                <c:pt idx="20">
                  <c:v>617.64705882352939</c:v>
                </c:pt>
                <c:pt idx="21">
                  <c:v>647.05882352941171</c:v>
                </c:pt>
                <c:pt idx="22">
                  <c:v>676.47058823529414</c:v>
                </c:pt>
                <c:pt idx="23">
                  <c:v>705.88235294117646</c:v>
                </c:pt>
                <c:pt idx="24">
                  <c:v>735.29411764705878</c:v>
                </c:pt>
                <c:pt idx="25">
                  <c:v>764.70588235294122</c:v>
                </c:pt>
                <c:pt idx="26">
                  <c:v>794.11764705882354</c:v>
                </c:pt>
                <c:pt idx="27">
                  <c:v>823.52941176470586</c:v>
                </c:pt>
                <c:pt idx="28">
                  <c:v>852.94117647058829</c:v>
                </c:pt>
                <c:pt idx="29">
                  <c:v>882.35294117647061</c:v>
                </c:pt>
                <c:pt idx="30">
                  <c:v>911.76470588235293</c:v>
                </c:pt>
                <c:pt idx="31">
                  <c:v>941.17647058823525</c:v>
                </c:pt>
                <c:pt idx="32">
                  <c:v>970.58823529411768</c:v>
                </c:pt>
              </c:numCache>
            </c:numRef>
          </c:cat>
          <c:val>
            <c:numRef>
              <c:f>'Additional Unemployment Data'!$AG$39:$AG$71</c:f>
              <c:numCache>
                <c:formatCode>General</c:formatCode>
                <c:ptCount val="33"/>
                <c:pt idx="0">
                  <c:v>-1.3666666666666671</c:v>
                </c:pt>
                <c:pt idx="1">
                  <c:v>-1.5000000000000018</c:v>
                </c:pt>
                <c:pt idx="2">
                  <c:v>-1.5333333333333341</c:v>
                </c:pt>
                <c:pt idx="3">
                  <c:v>-1.700000000000002</c:v>
                </c:pt>
                <c:pt idx="4">
                  <c:v>-1.5333333333333341</c:v>
                </c:pt>
                <c:pt idx="5">
                  <c:v>-1.4333333333333353</c:v>
                </c:pt>
                <c:pt idx="6">
                  <c:v>-1.1000000000000014</c:v>
                </c:pt>
                <c:pt idx="7">
                  <c:v>-0.46666666666666679</c:v>
                </c:pt>
                <c:pt idx="8">
                  <c:v>-0.46666666666666679</c:v>
                </c:pt>
                <c:pt idx="9">
                  <c:v>-0.60000000000000053</c:v>
                </c:pt>
                <c:pt idx="10">
                  <c:v>-0.43333333333333268</c:v>
                </c:pt>
                <c:pt idx="11">
                  <c:v>-0.36666666666666714</c:v>
                </c:pt>
                <c:pt idx="12">
                  <c:v>0</c:v>
                </c:pt>
                <c:pt idx="13">
                  <c:v>0.16666666666666607</c:v>
                </c:pt>
                <c:pt idx="14">
                  <c:v>0.43333333333333357</c:v>
                </c:pt>
                <c:pt idx="15">
                  <c:v>0.86666666666666625</c:v>
                </c:pt>
                <c:pt idx="16">
                  <c:v>1.1333333333333337</c:v>
                </c:pt>
                <c:pt idx="17">
                  <c:v>1.0999999999999996</c:v>
                </c:pt>
                <c:pt idx="18">
                  <c:v>0.96666666666666679</c:v>
                </c:pt>
                <c:pt idx="19">
                  <c:v>0.39999999999999947</c:v>
                </c:pt>
                <c:pt idx="20">
                  <c:v>0.30000000000000071</c:v>
                </c:pt>
                <c:pt idx="21">
                  <c:v>0.33333333333333393</c:v>
                </c:pt>
                <c:pt idx="22">
                  <c:v>0.30000000000000071</c:v>
                </c:pt>
                <c:pt idx="23">
                  <c:v>3.3333333333332327E-2</c:v>
                </c:pt>
                <c:pt idx="24">
                  <c:v>3.3333333333332327E-2</c:v>
                </c:pt>
                <c:pt idx="25">
                  <c:v>-0.10000000000000053</c:v>
                </c:pt>
                <c:pt idx="26">
                  <c:v>-0.16666666666666785</c:v>
                </c:pt>
                <c:pt idx="27">
                  <c:v>-0.10000000000000142</c:v>
                </c:pt>
                <c:pt idx="28">
                  <c:v>-0.20000000000000107</c:v>
                </c:pt>
                <c:pt idx="29">
                  <c:v>-0.36666666666666714</c:v>
                </c:pt>
                <c:pt idx="30">
                  <c:v>-0.36666666666666714</c:v>
                </c:pt>
                <c:pt idx="31">
                  <c:v>-0.33333333333333393</c:v>
                </c:pt>
                <c:pt idx="32">
                  <c:v>-0.56666666666666732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77-4DA3-9510-4808535BA6D2}"/>
            </c:ext>
          </c:extLst>
        </c:ser>
        <c:ser>
          <c:idx val="3"/>
          <c:order val="3"/>
          <c:tx>
            <c:v>Post WWI recession range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'Additional Unemployment Data'!$AF$39:$AF$71</c:f>
              <c:numCache>
                <c:formatCode>General</c:formatCode>
                <c:ptCount val="33"/>
                <c:pt idx="0">
                  <c:v>29.411764705882351</c:v>
                </c:pt>
                <c:pt idx="1">
                  <c:v>58.823529411764703</c:v>
                </c:pt>
                <c:pt idx="2">
                  <c:v>88.235294117647058</c:v>
                </c:pt>
                <c:pt idx="3">
                  <c:v>117.64705882352941</c:v>
                </c:pt>
                <c:pt idx="4">
                  <c:v>147.05882352941177</c:v>
                </c:pt>
                <c:pt idx="5">
                  <c:v>176.47058823529412</c:v>
                </c:pt>
                <c:pt idx="6">
                  <c:v>205.88235294117646</c:v>
                </c:pt>
                <c:pt idx="7">
                  <c:v>235.29411764705881</c:v>
                </c:pt>
                <c:pt idx="8">
                  <c:v>264.70588235294116</c:v>
                </c:pt>
                <c:pt idx="9">
                  <c:v>294.11764705882354</c:v>
                </c:pt>
                <c:pt idx="10">
                  <c:v>323.52941176470586</c:v>
                </c:pt>
                <c:pt idx="11">
                  <c:v>352.94117647058823</c:v>
                </c:pt>
                <c:pt idx="12">
                  <c:v>382.35294117647061</c:v>
                </c:pt>
                <c:pt idx="13">
                  <c:v>411.76470588235293</c:v>
                </c:pt>
                <c:pt idx="14">
                  <c:v>441.1764705882353</c:v>
                </c:pt>
                <c:pt idx="15">
                  <c:v>470.58823529411762</c:v>
                </c:pt>
                <c:pt idx="16">
                  <c:v>500</c:v>
                </c:pt>
                <c:pt idx="17">
                  <c:v>529.41176470588232</c:v>
                </c:pt>
                <c:pt idx="18">
                  <c:v>558.82352941176475</c:v>
                </c:pt>
                <c:pt idx="19">
                  <c:v>588.23529411764707</c:v>
                </c:pt>
                <c:pt idx="20">
                  <c:v>617.64705882352939</c:v>
                </c:pt>
                <c:pt idx="21">
                  <c:v>647.05882352941171</c:v>
                </c:pt>
                <c:pt idx="22">
                  <c:v>676.47058823529414</c:v>
                </c:pt>
                <c:pt idx="23">
                  <c:v>705.88235294117646</c:v>
                </c:pt>
                <c:pt idx="24">
                  <c:v>735.29411764705878</c:v>
                </c:pt>
                <c:pt idx="25">
                  <c:v>764.70588235294122</c:v>
                </c:pt>
                <c:pt idx="26">
                  <c:v>794.11764705882354</c:v>
                </c:pt>
                <c:pt idx="27">
                  <c:v>823.52941176470586</c:v>
                </c:pt>
                <c:pt idx="28">
                  <c:v>852.94117647058829</c:v>
                </c:pt>
                <c:pt idx="29">
                  <c:v>882.35294117647061</c:v>
                </c:pt>
                <c:pt idx="30">
                  <c:v>911.76470588235293</c:v>
                </c:pt>
                <c:pt idx="31">
                  <c:v>941.17647058823525</c:v>
                </c:pt>
                <c:pt idx="32">
                  <c:v>970.58823529411768</c:v>
                </c:pt>
              </c:numCache>
            </c:numRef>
          </c:cat>
          <c:val>
            <c:numRef>
              <c:f>'Additional Unemployment Data'!$AH$39:$AH$71</c:f>
              <c:numCache>
                <c:formatCode>General</c:formatCode>
                <c:ptCount val="33"/>
                <c:pt idx="0">
                  <c:v>3.0999999999999996</c:v>
                </c:pt>
                <c:pt idx="1">
                  <c:v>2.6666666666666687</c:v>
                </c:pt>
                <c:pt idx="2">
                  <c:v>2.6666666666666687</c:v>
                </c:pt>
                <c:pt idx="3">
                  <c:v>2.9666666666666694</c:v>
                </c:pt>
                <c:pt idx="4">
                  <c:v>3.6666666666666679</c:v>
                </c:pt>
                <c:pt idx="5">
                  <c:v>3.533333333333335</c:v>
                </c:pt>
                <c:pt idx="6">
                  <c:v>2.2333333333333352</c:v>
                </c:pt>
                <c:pt idx="7">
                  <c:v>1.2666666666666666</c:v>
                </c:pt>
                <c:pt idx="8">
                  <c:v>1.0666666666666664</c:v>
                </c:pt>
                <c:pt idx="9">
                  <c:v>0.7666666666666675</c:v>
                </c:pt>
                <c:pt idx="10">
                  <c:v>0.79999999999999982</c:v>
                </c:pt>
                <c:pt idx="11">
                  <c:v>0.40000000000000036</c:v>
                </c:pt>
                <c:pt idx="12">
                  <c:v>0</c:v>
                </c:pt>
                <c:pt idx="13">
                  <c:v>0.86666666666666714</c:v>
                </c:pt>
                <c:pt idx="14">
                  <c:v>1.6333333333333329</c:v>
                </c:pt>
                <c:pt idx="15">
                  <c:v>2.2666666666666675</c:v>
                </c:pt>
                <c:pt idx="16">
                  <c:v>1.9666666666666659</c:v>
                </c:pt>
                <c:pt idx="17">
                  <c:v>2.3999999999999995</c:v>
                </c:pt>
                <c:pt idx="18">
                  <c:v>3.1333333333333337</c:v>
                </c:pt>
                <c:pt idx="19">
                  <c:v>3.3000000000000007</c:v>
                </c:pt>
                <c:pt idx="20">
                  <c:v>3.2333333333333334</c:v>
                </c:pt>
                <c:pt idx="21">
                  <c:v>2.8000000000000016</c:v>
                </c:pt>
                <c:pt idx="22">
                  <c:v>3.3</c:v>
                </c:pt>
                <c:pt idx="23">
                  <c:v>4.3333333333333339</c:v>
                </c:pt>
                <c:pt idx="24">
                  <c:v>4.033333333333335</c:v>
                </c:pt>
                <c:pt idx="25">
                  <c:v>3.9333333333333336</c:v>
                </c:pt>
                <c:pt idx="26">
                  <c:v>3.2333333333333334</c:v>
                </c:pt>
                <c:pt idx="27">
                  <c:v>2.866666666666668</c:v>
                </c:pt>
                <c:pt idx="28">
                  <c:v>2.7333333333333343</c:v>
                </c:pt>
                <c:pt idx="29">
                  <c:v>2.3333333333333339</c:v>
                </c:pt>
                <c:pt idx="30">
                  <c:v>2.0000000000000009</c:v>
                </c:pt>
                <c:pt idx="31">
                  <c:v>2.4000000000000004</c:v>
                </c:pt>
                <c:pt idx="32">
                  <c:v>3.6000000000000014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77-4DA3-9510-4808535B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839024"/>
        <c:axId val="864840008"/>
      </c:areaChart>
      <c:lineChart>
        <c:grouping val="standard"/>
        <c:varyColors val="0"/>
        <c:ser>
          <c:idx val="0"/>
          <c:order val="0"/>
          <c:tx>
            <c:strRef>
              <c:f>'Additional Unemployment Data'!$AC$38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Data'!$S$39:$S$71</c:f>
              <c:numCache>
                <c:formatCode>General</c:formatCod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numCache>
            </c:numRef>
          </c:cat>
          <c:val>
            <c:numRef>
              <c:f>'Additional Unemployment Data'!$AC$39:$AC$71</c:f>
              <c:numCache>
                <c:formatCode>General</c:formatCode>
                <c:ptCount val="33"/>
                <c:pt idx="0">
                  <c:v>-1.3666666666666671</c:v>
                </c:pt>
                <c:pt idx="1">
                  <c:v>-1.5000000000000018</c:v>
                </c:pt>
                <c:pt idx="2">
                  <c:v>-1.5333333333333341</c:v>
                </c:pt>
                <c:pt idx="3">
                  <c:v>-1.700000000000002</c:v>
                </c:pt>
                <c:pt idx="4">
                  <c:v>-1.5333333333333341</c:v>
                </c:pt>
                <c:pt idx="5">
                  <c:v>-1.4333333333333353</c:v>
                </c:pt>
                <c:pt idx="6">
                  <c:v>-1.1000000000000014</c:v>
                </c:pt>
                <c:pt idx="7">
                  <c:v>-0.46666666666666679</c:v>
                </c:pt>
                <c:pt idx="8">
                  <c:v>-0.46666666666666679</c:v>
                </c:pt>
                <c:pt idx="9">
                  <c:v>-0.60000000000000053</c:v>
                </c:pt>
                <c:pt idx="10">
                  <c:v>-0.43333333333333268</c:v>
                </c:pt>
                <c:pt idx="11">
                  <c:v>-0.36666666666666714</c:v>
                </c:pt>
                <c:pt idx="12">
                  <c:v>0</c:v>
                </c:pt>
                <c:pt idx="13">
                  <c:v>0.16666666666666607</c:v>
                </c:pt>
                <c:pt idx="14">
                  <c:v>0.43333333333333357</c:v>
                </c:pt>
                <c:pt idx="15">
                  <c:v>0.86666666666666625</c:v>
                </c:pt>
                <c:pt idx="16">
                  <c:v>1.1333333333333337</c:v>
                </c:pt>
                <c:pt idx="17">
                  <c:v>1.0999999999999996</c:v>
                </c:pt>
                <c:pt idx="18">
                  <c:v>0.96666666666666679</c:v>
                </c:pt>
                <c:pt idx="19">
                  <c:v>0.39999999999999947</c:v>
                </c:pt>
                <c:pt idx="20">
                  <c:v>0.30000000000000071</c:v>
                </c:pt>
                <c:pt idx="21">
                  <c:v>0.33333333333333393</c:v>
                </c:pt>
                <c:pt idx="22">
                  <c:v>0.30000000000000071</c:v>
                </c:pt>
                <c:pt idx="23">
                  <c:v>3.3333333333332327E-2</c:v>
                </c:pt>
                <c:pt idx="24">
                  <c:v>3.3333333333332327E-2</c:v>
                </c:pt>
                <c:pt idx="25">
                  <c:v>-0.10000000000000053</c:v>
                </c:pt>
                <c:pt idx="26">
                  <c:v>-0.16666666666666785</c:v>
                </c:pt>
                <c:pt idx="27">
                  <c:v>-0.10000000000000142</c:v>
                </c:pt>
                <c:pt idx="28">
                  <c:v>-0.20000000000000107</c:v>
                </c:pt>
                <c:pt idx="29">
                  <c:v>-0.36666666666666714</c:v>
                </c:pt>
                <c:pt idx="30">
                  <c:v>-0.36666666666666714</c:v>
                </c:pt>
                <c:pt idx="31">
                  <c:v>-0.33333333333333393</c:v>
                </c:pt>
                <c:pt idx="32">
                  <c:v>-0.56666666666666732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7-4DA3-9510-4808535BA6D2}"/>
            </c:ext>
          </c:extLst>
        </c:ser>
        <c:ser>
          <c:idx val="1"/>
          <c:order val="1"/>
          <c:tx>
            <c:strRef>
              <c:f>'Additional Unemployment Data'!$AD$38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Data'!$S$39:$S$71</c:f>
              <c:numCache>
                <c:formatCode>General</c:formatCod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numCache>
            </c:numRef>
          </c:cat>
          <c:val>
            <c:numRef>
              <c:f>'Additional Unemployment Data'!$AD$39:$AD$71</c:f>
              <c:numCache>
                <c:formatCode>General</c:formatCode>
                <c:ptCount val="33"/>
                <c:pt idx="0">
                  <c:v>1.7333333333333325</c:v>
                </c:pt>
                <c:pt idx="1">
                  <c:v>1.166666666666667</c:v>
                </c:pt>
                <c:pt idx="2">
                  <c:v>1.1333333333333346</c:v>
                </c:pt>
                <c:pt idx="3">
                  <c:v>1.2666666666666675</c:v>
                </c:pt>
                <c:pt idx="4">
                  <c:v>2.1333333333333337</c:v>
                </c:pt>
                <c:pt idx="5">
                  <c:v>2.0999999999999996</c:v>
                </c:pt>
                <c:pt idx="6">
                  <c:v>1.1333333333333337</c:v>
                </c:pt>
                <c:pt idx="7">
                  <c:v>0.79999999999999982</c:v>
                </c:pt>
                <c:pt idx="8">
                  <c:v>0.59999999999999964</c:v>
                </c:pt>
                <c:pt idx="9">
                  <c:v>0.16666666666666696</c:v>
                </c:pt>
                <c:pt idx="10">
                  <c:v>0.36666666666666714</c:v>
                </c:pt>
                <c:pt idx="11">
                  <c:v>3.3333333333333215E-2</c:v>
                </c:pt>
                <c:pt idx="12">
                  <c:v>0</c:v>
                </c:pt>
                <c:pt idx="13">
                  <c:v>1.0333333333333332</c:v>
                </c:pt>
                <c:pt idx="14">
                  <c:v>2.0666666666666664</c:v>
                </c:pt>
                <c:pt idx="15">
                  <c:v>3.1333333333333337</c:v>
                </c:pt>
                <c:pt idx="16">
                  <c:v>3.0999999999999996</c:v>
                </c:pt>
                <c:pt idx="17">
                  <c:v>3.4999999999999991</c:v>
                </c:pt>
                <c:pt idx="18">
                  <c:v>4.1000000000000005</c:v>
                </c:pt>
                <c:pt idx="19">
                  <c:v>3.7</c:v>
                </c:pt>
                <c:pt idx="20">
                  <c:v>3.5333333333333341</c:v>
                </c:pt>
                <c:pt idx="21">
                  <c:v>3.1333333333333355</c:v>
                </c:pt>
                <c:pt idx="22">
                  <c:v>3.6000000000000005</c:v>
                </c:pt>
                <c:pt idx="23">
                  <c:v>4.3666666666666663</c:v>
                </c:pt>
                <c:pt idx="24">
                  <c:v>4.0666666666666673</c:v>
                </c:pt>
                <c:pt idx="25">
                  <c:v>3.833333333333333</c:v>
                </c:pt>
                <c:pt idx="26">
                  <c:v>3.0666666666666655</c:v>
                </c:pt>
                <c:pt idx="27">
                  <c:v>2.7666666666666666</c:v>
                </c:pt>
                <c:pt idx="28">
                  <c:v>2.5333333333333332</c:v>
                </c:pt>
                <c:pt idx="29">
                  <c:v>1.9666666666666668</c:v>
                </c:pt>
                <c:pt idx="30">
                  <c:v>1.6333333333333337</c:v>
                </c:pt>
                <c:pt idx="31">
                  <c:v>2.0666666666666664</c:v>
                </c:pt>
                <c:pt idx="32">
                  <c:v>3.0333333333333341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7-4DA3-9510-4808535BA6D2}"/>
            </c:ext>
          </c:extLst>
        </c:ser>
        <c:ser>
          <c:idx val="6"/>
          <c:order val="4"/>
          <c:tx>
            <c:v>2007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Data'!$S$39:$S$71</c:f>
              <c:numCache>
                <c:formatCode>General</c:formatCod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numCache>
            </c:numRef>
          </c:cat>
          <c:val>
            <c:numRef>
              <c:f>'Additional Unemployment Data'!$AE$39:$AE$71</c:f>
              <c:numCache>
                <c:formatCode>General</c:formatCode>
                <c:ptCount val="33"/>
                <c:pt idx="0">
                  <c:v>0.63333333333333375</c:v>
                </c:pt>
                <c:pt idx="1">
                  <c:v>0.5</c:v>
                </c:pt>
                <c:pt idx="2">
                  <c:v>0.30000000000000071</c:v>
                </c:pt>
                <c:pt idx="3">
                  <c:v>0.16666666666666696</c:v>
                </c:pt>
                <c:pt idx="4">
                  <c:v>0.16666666666666696</c:v>
                </c:pt>
                <c:pt idx="5">
                  <c:v>-6.666666666666643E-2</c:v>
                </c:pt>
                <c:pt idx="6">
                  <c:v>-0.16666666666666607</c:v>
                </c:pt>
                <c:pt idx="7">
                  <c:v>-0.16666666666666607</c:v>
                </c:pt>
                <c:pt idx="8">
                  <c:v>-0.36666666666666625</c:v>
                </c:pt>
                <c:pt idx="9">
                  <c:v>-0.29999999999999982</c:v>
                </c:pt>
                <c:pt idx="10">
                  <c:v>-0.29999999999999982</c:v>
                </c:pt>
                <c:pt idx="11">
                  <c:v>-0.13333333333333286</c:v>
                </c:pt>
                <c:pt idx="12">
                  <c:v>0</c:v>
                </c:pt>
                <c:pt idx="13">
                  <c:v>0.20000000000000018</c:v>
                </c:pt>
                <c:pt idx="14">
                  <c:v>0.53333333333333321</c:v>
                </c:pt>
                <c:pt idx="15">
                  <c:v>1.2000000000000002</c:v>
                </c:pt>
                <c:pt idx="16">
                  <c:v>2.0666666666666673</c:v>
                </c:pt>
                <c:pt idx="17">
                  <c:v>3.4666666666666677</c:v>
                </c:pt>
                <c:pt idx="18">
                  <c:v>4.4999999999999991</c:v>
                </c:pt>
                <c:pt idx="19">
                  <c:v>4.8333333333333348</c:v>
                </c:pt>
                <c:pt idx="20">
                  <c:v>5.133333333333332</c:v>
                </c:pt>
                <c:pt idx="21">
                  <c:v>5.0333333333333341</c:v>
                </c:pt>
                <c:pt idx="22">
                  <c:v>4.833333333333333</c:v>
                </c:pt>
                <c:pt idx="23">
                  <c:v>4.666666666666667</c:v>
                </c:pt>
                <c:pt idx="24">
                  <c:v>4.700000000000002</c:v>
                </c:pt>
                <c:pt idx="25">
                  <c:v>4.2333333333333334</c:v>
                </c:pt>
                <c:pt idx="26">
                  <c:v>4.2666666666666684</c:v>
                </c:pt>
                <c:pt idx="27">
                  <c:v>4.2</c:v>
                </c:pt>
                <c:pt idx="28">
                  <c:v>3.833333333333333</c:v>
                </c:pt>
                <c:pt idx="29">
                  <c:v>3.4666666666666677</c:v>
                </c:pt>
                <c:pt idx="30">
                  <c:v>3.3999999999999995</c:v>
                </c:pt>
                <c:pt idx="31">
                  <c:v>3.2333333333333334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77-4DA3-9510-4808535BA6D2}"/>
            </c:ext>
          </c:extLst>
        </c:ser>
        <c:ser>
          <c:idx val="5"/>
          <c:order val="5"/>
          <c:tx>
            <c:v>1990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Data'!$S$39:$S$71</c:f>
              <c:numCache>
                <c:formatCode>General</c:formatCod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numCache>
            </c:numRef>
          </c:cat>
          <c:val>
            <c:numRef>
              <c:f>'Additional Unemployment Data'!$AA$39:$AA$71</c:f>
              <c:numCache>
                <c:formatCode>General</c:formatCode>
                <c:ptCount val="33"/>
                <c:pt idx="0">
                  <c:v>0.29999999999999982</c:v>
                </c:pt>
                <c:pt idx="1">
                  <c:v>0.13333333333333286</c:v>
                </c:pt>
                <c:pt idx="2">
                  <c:v>0</c:v>
                </c:pt>
                <c:pt idx="3">
                  <c:v>-0.23333333333333428</c:v>
                </c:pt>
                <c:pt idx="4">
                  <c:v>-0.23333333333333428</c:v>
                </c:pt>
                <c:pt idx="5">
                  <c:v>-0.36666666666666714</c:v>
                </c:pt>
                <c:pt idx="6">
                  <c:v>-0.5</c:v>
                </c:pt>
                <c:pt idx="7">
                  <c:v>-0.46666666666666679</c:v>
                </c:pt>
                <c:pt idx="8">
                  <c:v>-0.46666666666666679</c:v>
                </c:pt>
                <c:pt idx="9">
                  <c:v>-0.33333333333333304</c:v>
                </c:pt>
                <c:pt idx="10">
                  <c:v>-0.40000000000000036</c:v>
                </c:pt>
                <c:pt idx="11">
                  <c:v>-0.36666666666666714</c:v>
                </c:pt>
                <c:pt idx="12">
                  <c:v>0</c:v>
                </c:pt>
                <c:pt idx="13">
                  <c:v>0.43333333333333357</c:v>
                </c:pt>
                <c:pt idx="14">
                  <c:v>0.90000000000000036</c:v>
                </c:pt>
                <c:pt idx="15">
                  <c:v>1.1333333333333329</c:v>
                </c:pt>
                <c:pt idx="16">
                  <c:v>1.166666666666667</c:v>
                </c:pt>
                <c:pt idx="17">
                  <c:v>1.4000000000000004</c:v>
                </c:pt>
                <c:pt idx="18">
                  <c:v>1.666666666666667</c:v>
                </c:pt>
                <c:pt idx="19">
                  <c:v>1.9000000000000004</c:v>
                </c:pt>
                <c:pt idx="20">
                  <c:v>1.9333333333333327</c:v>
                </c:pt>
                <c:pt idx="21">
                  <c:v>1.666666666666667</c:v>
                </c:pt>
                <c:pt idx="22">
                  <c:v>1.4333333333333327</c:v>
                </c:pt>
                <c:pt idx="23">
                  <c:v>1.3666666666666663</c:v>
                </c:pt>
                <c:pt idx="24">
                  <c:v>1.0999999999999996</c:v>
                </c:pt>
                <c:pt idx="25">
                  <c:v>0.93333333333333268</c:v>
                </c:pt>
                <c:pt idx="26">
                  <c:v>0.86666666666666625</c:v>
                </c:pt>
                <c:pt idx="27">
                  <c:v>0.5</c:v>
                </c:pt>
                <c:pt idx="28">
                  <c:v>0.29999999999999982</c:v>
                </c:pt>
                <c:pt idx="29">
                  <c:v>-6.6666666666667318E-2</c:v>
                </c:pt>
                <c:pt idx="30">
                  <c:v>-0.23333333333333428</c:v>
                </c:pt>
                <c:pt idx="31">
                  <c:v>-3.3333333333333215E-2</c:v>
                </c:pt>
                <c:pt idx="32">
                  <c:v>-3.3333333333333215E-2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77-4DA3-9510-4808535BA6D2}"/>
            </c:ext>
          </c:extLst>
        </c:ser>
        <c:ser>
          <c:idx val="4"/>
          <c:order val="6"/>
          <c:tx>
            <c:strRef>
              <c:f>'Additional Unemployment Data'!$T$38</c:f>
              <c:strCache>
                <c:ptCount val="1"/>
                <c:pt idx="0">
                  <c:v>1929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'Additional Unemployment Data'!$S$39:$S$71</c:f>
              <c:numCache>
                <c:formatCode>General</c:formatCode>
                <c:ptCount val="33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</c:numCache>
            </c:numRef>
          </c:cat>
          <c:val>
            <c:numRef>
              <c:f>'Additional Unemployment Data'!$T$39:$T$71</c:f>
              <c:numCache>
                <c:formatCode>General</c:formatCode>
                <c:ptCount val="33"/>
                <c:pt idx="0">
                  <c:v>-1.2516876779178525</c:v>
                </c:pt>
                <c:pt idx="4">
                  <c:v>0.94831232208214722</c:v>
                </c:pt>
                <c:pt idx="8">
                  <c:v>1.2483123220821479</c:v>
                </c:pt>
                <c:pt idx="12">
                  <c:v>0</c:v>
                </c:pt>
                <c:pt idx="16">
                  <c:v>5.559673221319402</c:v>
                </c:pt>
                <c:pt idx="20">
                  <c:v>12.754698676703331</c:v>
                </c:pt>
                <c:pt idx="24">
                  <c:v>20.495371145611561</c:v>
                </c:pt>
                <c:pt idx="28">
                  <c:v>21.71747301213836</c:v>
                </c:pt>
                <c:pt idx="32">
                  <c:v>18.559972287619196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77-4DA3-9510-4808535B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529528"/>
        <c:axId val="577529200"/>
      </c:lineChart>
      <c:catAx>
        <c:axId val="57752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effectLst/>
                  </a:rPr>
                  <a:t>Quarters from peak</a:t>
                </a:r>
                <a:endParaRPr lang="en-US" sz="10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29200"/>
        <c:crosses val="autoZero"/>
        <c:auto val="0"/>
        <c:lblAlgn val="ctr"/>
        <c:lblOffset val="100"/>
        <c:tickLblSkip val="4"/>
        <c:noMultiLvlLbl val="0"/>
      </c:catAx>
      <c:valAx>
        <c:axId val="5775292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Level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29528"/>
        <c:crossesAt val="13"/>
        <c:crossBetween val="midCat"/>
      </c:valAx>
      <c:valAx>
        <c:axId val="8648400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64839024"/>
        <c:crosses val="max"/>
        <c:crossBetween val="between"/>
      </c:valAx>
      <c:catAx>
        <c:axId val="8648390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4000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Bank credit</a:t>
            </a:r>
          </a:p>
          <a:p>
            <a:pPr>
              <a:defRPr/>
            </a:pPr>
            <a:r>
              <a:rPr lang="en-US" sz="1100"/>
              <a:t>Recession Peak</a:t>
            </a:r>
            <a:r>
              <a:rPr lang="en-US" sz="1100" baseline="0"/>
              <a:t> = 100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'Additional Bank Credit Data'!$N$3</c:f>
              <c:strCache>
                <c:ptCount val="1"/>
                <c:pt idx="0">
                  <c:v>bottom fill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'Additional Bank Credit Data'!$M$4:$M$16</c:f>
              <c:numCache>
                <c:formatCode>General</c:formatCode>
                <c:ptCount val="13"/>
                <c:pt idx="0">
                  <c:v>58.823529411764703</c:v>
                </c:pt>
                <c:pt idx="1">
                  <c:v>117.64705882352941</c:v>
                </c:pt>
                <c:pt idx="2">
                  <c:v>176.47058823529412</c:v>
                </c:pt>
                <c:pt idx="3">
                  <c:v>235.29411764705881</c:v>
                </c:pt>
                <c:pt idx="4">
                  <c:v>294.11764705882354</c:v>
                </c:pt>
                <c:pt idx="5">
                  <c:v>352.94117647058823</c:v>
                </c:pt>
                <c:pt idx="6">
                  <c:v>411.76470588235293</c:v>
                </c:pt>
                <c:pt idx="7">
                  <c:v>470.58823529411762</c:v>
                </c:pt>
                <c:pt idx="8">
                  <c:v>529.41176470588232</c:v>
                </c:pt>
                <c:pt idx="9">
                  <c:v>588.23529411764707</c:v>
                </c:pt>
                <c:pt idx="10">
                  <c:v>647.05882352941171</c:v>
                </c:pt>
                <c:pt idx="11">
                  <c:v>705.88235294117646</c:v>
                </c:pt>
                <c:pt idx="12">
                  <c:v>764.70588235294122</c:v>
                </c:pt>
              </c:numCache>
            </c:numRef>
          </c:cat>
          <c:val>
            <c:numRef>
              <c:f>'Additional Bank Credit Data'!$N$4:$N$20</c:f>
              <c:numCache>
                <c:formatCode>General</c:formatCode>
                <c:ptCount val="17"/>
                <c:pt idx="0">
                  <c:v>53.581753562498371</c:v>
                </c:pt>
                <c:pt idx="1">
                  <c:v>57.319708054252892</c:v>
                </c:pt>
                <c:pt idx="2">
                  <c:v>62.069452928199667</c:v>
                </c:pt>
                <c:pt idx="3">
                  <c:v>82.041691596217959</c:v>
                </c:pt>
                <c:pt idx="4">
                  <c:v>66.903910717880905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  <c:pt idx="13">
                  <c:v>155.88085563452933</c:v>
                </c:pt>
                <c:pt idx="14">
                  <c:v>167.72548258338816</c:v>
                </c:pt>
                <c:pt idx="15">
                  <c:v>180.84339812926956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0-4FCA-9728-E7AA0468938E}"/>
            </c:ext>
          </c:extLst>
        </c:ser>
        <c:ser>
          <c:idx val="3"/>
          <c:order val="3"/>
          <c:tx>
            <c:v>Post WWII recession range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cat>
            <c:numRef>
              <c:f>'Additional Bank Credit Data'!$M$4:$M$16</c:f>
              <c:numCache>
                <c:formatCode>General</c:formatCode>
                <c:ptCount val="13"/>
                <c:pt idx="0">
                  <c:v>58.823529411764703</c:v>
                </c:pt>
                <c:pt idx="1">
                  <c:v>117.64705882352941</c:v>
                </c:pt>
                <c:pt idx="2">
                  <c:v>176.47058823529412</c:v>
                </c:pt>
                <c:pt idx="3">
                  <c:v>235.29411764705881</c:v>
                </c:pt>
                <c:pt idx="4">
                  <c:v>294.11764705882354</c:v>
                </c:pt>
                <c:pt idx="5">
                  <c:v>352.94117647058823</c:v>
                </c:pt>
                <c:pt idx="6">
                  <c:v>411.76470588235293</c:v>
                </c:pt>
                <c:pt idx="7">
                  <c:v>470.58823529411762</c:v>
                </c:pt>
                <c:pt idx="8">
                  <c:v>529.41176470588232</c:v>
                </c:pt>
                <c:pt idx="9">
                  <c:v>588.23529411764707</c:v>
                </c:pt>
                <c:pt idx="10">
                  <c:v>647.05882352941171</c:v>
                </c:pt>
                <c:pt idx="11">
                  <c:v>705.88235294117646</c:v>
                </c:pt>
                <c:pt idx="12">
                  <c:v>764.70588235294122</c:v>
                </c:pt>
              </c:numCache>
            </c:numRef>
          </c:cat>
          <c:val>
            <c:numRef>
              <c:f>'Additional Bank Credit Data'!$O$4:$O$16</c:f>
              <c:numCache>
                <c:formatCode>General</c:formatCode>
                <c:ptCount val="13"/>
                <c:pt idx="0">
                  <c:v>26.84643348284947</c:v>
                </c:pt>
                <c:pt idx="1">
                  <c:v>26.623875745678554</c:v>
                </c:pt>
                <c:pt idx="2">
                  <c:v>24.623114694517</c:v>
                </c:pt>
                <c:pt idx="3">
                  <c:v>10.732336501979319</c:v>
                </c:pt>
                <c:pt idx="4">
                  <c:v>29.596244740011954</c:v>
                </c:pt>
                <c:pt idx="5">
                  <c:v>0</c:v>
                </c:pt>
                <c:pt idx="6">
                  <c:v>10.796924292405635</c:v>
                </c:pt>
                <c:pt idx="7">
                  <c:v>25.837482502003567</c:v>
                </c:pt>
                <c:pt idx="8">
                  <c:v>35.287459677363472</c:v>
                </c:pt>
                <c:pt idx="9">
                  <c:v>44.32583233963463</c:v>
                </c:pt>
                <c:pt idx="10">
                  <c:v>52.867877287175787</c:v>
                </c:pt>
                <c:pt idx="11">
                  <c:v>61.659284073616789</c:v>
                </c:pt>
                <c:pt idx="12">
                  <c:v>71.831318342581966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0-4FCA-9728-E7AA04689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139072"/>
        <c:axId val="787136448"/>
      </c:areaChart>
      <c:scatterChart>
        <c:scatterStyle val="smoothMarker"/>
        <c:varyColors val="0"/>
        <c:ser>
          <c:idx val="0"/>
          <c:order val="0"/>
          <c:tx>
            <c:strRef>
              <c:f>'Additional Bank Credit Data'!$K$3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Data'!$K$4:$K$16</c:f>
              <c:numCache>
                <c:formatCode>General</c:formatCode>
                <c:ptCount val="13"/>
                <c:pt idx="0">
                  <c:v>53.581753562498371</c:v>
                </c:pt>
                <c:pt idx="1">
                  <c:v>57.319708054252892</c:v>
                </c:pt>
                <c:pt idx="2">
                  <c:v>62.069452928199667</c:v>
                </c:pt>
                <c:pt idx="3">
                  <c:v>82.041691596217959</c:v>
                </c:pt>
                <c:pt idx="4">
                  <c:v>66.903910717880905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10-4FCA-9728-E7AA0468938E}"/>
            </c:ext>
          </c:extLst>
        </c:ser>
        <c:ser>
          <c:idx val="1"/>
          <c:order val="1"/>
          <c:tx>
            <c:strRef>
              <c:f>'Additional Bank Credit Data'!$L$3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Data'!$L$4:$L$16</c:f>
              <c:numCache>
                <c:formatCode>General</c:formatCode>
                <c:ptCount val="13"/>
                <c:pt idx="0">
                  <c:v>80.42818704534784</c:v>
                </c:pt>
                <c:pt idx="1">
                  <c:v>83.943583799931446</c:v>
                </c:pt>
                <c:pt idx="2">
                  <c:v>86.692567622716666</c:v>
                </c:pt>
                <c:pt idx="3">
                  <c:v>92.774028098197277</c:v>
                </c:pt>
                <c:pt idx="4">
                  <c:v>96.500155457892859</c:v>
                </c:pt>
                <c:pt idx="5">
                  <c:v>100</c:v>
                </c:pt>
                <c:pt idx="6">
                  <c:v>111.99250591860638</c:v>
                </c:pt>
                <c:pt idx="7">
                  <c:v>129.23890911016542</c:v>
                </c:pt>
                <c:pt idx="8">
                  <c:v>145.53564845330436</c:v>
                </c:pt>
                <c:pt idx="9">
                  <c:v>161.81309124591007</c:v>
                </c:pt>
                <c:pt idx="10">
                  <c:v>179.06661704542836</c:v>
                </c:pt>
                <c:pt idx="11">
                  <c:v>195.35492191726109</c:v>
                </c:pt>
                <c:pt idx="12">
                  <c:v>214.05551626414891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10-4FCA-9728-E7AA0468938E}"/>
            </c:ext>
          </c:extLst>
        </c:ser>
        <c:ser>
          <c:idx val="4"/>
          <c:order val="4"/>
          <c:tx>
            <c:strRef>
              <c:f>'Additional Bank Credit Data'!$C$3</c:f>
              <c:strCache>
                <c:ptCount val="1"/>
                <c:pt idx="0">
                  <c:v>2008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Data'!$C$4:$C$16</c:f>
              <c:numCache>
                <c:formatCode>General</c:formatCode>
                <c:ptCount val="13"/>
                <c:pt idx="0">
                  <c:v>68.749583226144537</c:v>
                </c:pt>
                <c:pt idx="1">
                  <c:v>75.531753089368721</c:v>
                </c:pt>
                <c:pt idx="2">
                  <c:v>81.449097763718683</c:v>
                </c:pt>
                <c:pt idx="3">
                  <c:v>89.816808633364872</c:v>
                </c:pt>
                <c:pt idx="4">
                  <c:v>96.397688131117761</c:v>
                </c:pt>
                <c:pt idx="5">
                  <c:v>100</c:v>
                </c:pt>
                <c:pt idx="6">
                  <c:v>100.6987687728153</c:v>
                </c:pt>
                <c:pt idx="7">
                  <c:v>103.87383780292794</c:v>
                </c:pt>
                <c:pt idx="8">
                  <c:v>108.13155836708013</c:v>
                </c:pt>
                <c:pt idx="9">
                  <c:v>114.86345089718093</c:v>
                </c:pt>
                <c:pt idx="10">
                  <c:v>117.22042198619545</c:v>
                </c:pt>
                <c:pt idx="11">
                  <c:v>124.65140018373684</c:v>
                </c:pt>
                <c:pt idx="12">
                  <c:v>132.74739622213636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410-4FCA-9728-E7AA04689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865840"/>
        <c:axId val="862865184"/>
      </c:scatterChart>
      <c:valAx>
        <c:axId val="862865840"/>
        <c:scaling>
          <c:orientation val="minMax"/>
          <c:max val="7"/>
          <c:min val="-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 from peak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5184"/>
        <c:crosses val="autoZero"/>
        <c:crossBetween val="midCat"/>
        <c:minorUnit val="1"/>
      </c:valAx>
      <c:valAx>
        <c:axId val="862865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5840"/>
        <c:crosses val="autoZero"/>
        <c:crossBetween val="midCat"/>
      </c:valAx>
      <c:valAx>
        <c:axId val="7871364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87139072"/>
        <c:crosses val="max"/>
        <c:crossBetween val="between"/>
      </c:valAx>
      <c:dateAx>
        <c:axId val="7871390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87136448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632436570428696"/>
          <c:y val="0.84780037911927675"/>
          <c:w val="0.5473512685914260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Bank credit</a:t>
            </a:r>
            <a:endParaRPr lang="en-US" sz="1600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100" b="0" i="0" baseline="0">
                <a:effectLst/>
              </a:rPr>
              <a:t>Recession Peak = 100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'Additional Bank Credit Data'!$N$3</c:f>
              <c:strCache>
                <c:ptCount val="1"/>
                <c:pt idx="0">
                  <c:v>bottom fill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'Additional Bank Credit Data'!$M$4:$M$16</c:f>
              <c:numCache>
                <c:formatCode>General</c:formatCode>
                <c:ptCount val="13"/>
                <c:pt idx="0">
                  <c:v>58.823529411764703</c:v>
                </c:pt>
                <c:pt idx="1">
                  <c:v>117.64705882352941</c:v>
                </c:pt>
                <c:pt idx="2">
                  <c:v>176.47058823529412</c:v>
                </c:pt>
                <c:pt idx="3">
                  <c:v>235.29411764705881</c:v>
                </c:pt>
                <c:pt idx="4">
                  <c:v>294.11764705882354</c:v>
                </c:pt>
                <c:pt idx="5">
                  <c:v>352.94117647058823</c:v>
                </c:pt>
                <c:pt idx="6">
                  <c:v>411.76470588235293</c:v>
                </c:pt>
                <c:pt idx="7">
                  <c:v>470.58823529411762</c:v>
                </c:pt>
                <c:pt idx="8">
                  <c:v>529.41176470588232</c:v>
                </c:pt>
                <c:pt idx="9">
                  <c:v>588.23529411764707</c:v>
                </c:pt>
                <c:pt idx="10">
                  <c:v>647.05882352941171</c:v>
                </c:pt>
                <c:pt idx="11">
                  <c:v>705.88235294117646</c:v>
                </c:pt>
                <c:pt idx="12">
                  <c:v>764.70588235294122</c:v>
                </c:pt>
              </c:numCache>
            </c:numRef>
          </c:cat>
          <c:val>
            <c:numRef>
              <c:f>'Additional Bank Credit Data'!$N$4:$N$20</c:f>
              <c:numCache>
                <c:formatCode>General</c:formatCode>
                <c:ptCount val="17"/>
                <c:pt idx="0">
                  <c:v>53.581753562498371</c:v>
                </c:pt>
                <c:pt idx="1">
                  <c:v>57.319708054252892</c:v>
                </c:pt>
                <c:pt idx="2">
                  <c:v>62.069452928199667</c:v>
                </c:pt>
                <c:pt idx="3">
                  <c:v>82.041691596217959</c:v>
                </c:pt>
                <c:pt idx="4">
                  <c:v>66.903910717880905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  <c:pt idx="13">
                  <c:v>155.88085563452933</c:v>
                </c:pt>
                <c:pt idx="14">
                  <c:v>167.72548258338816</c:v>
                </c:pt>
                <c:pt idx="15">
                  <c:v>180.84339812926956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85C-B015-3D5F71D15467}"/>
            </c:ext>
          </c:extLst>
        </c:ser>
        <c:ser>
          <c:idx val="3"/>
          <c:order val="3"/>
          <c:tx>
            <c:v>Post WWII recession range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cat>
            <c:numRef>
              <c:f>'Additional Bank Credit Data'!$M$4:$M$16</c:f>
              <c:numCache>
                <c:formatCode>General</c:formatCode>
                <c:ptCount val="13"/>
                <c:pt idx="0">
                  <c:v>58.823529411764703</c:v>
                </c:pt>
                <c:pt idx="1">
                  <c:v>117.64705882352941</c:v>
                </c:pt>
                <c:pt idx="2">
                  <c:v>176.47058823529412</c:v>
                </c:pt>
                <c:pt idx="3">
                  <c:v>235.29411764705881</c:v>
                </c:pt>
                <c:pt idx="4">
                  <c:v>294.11764705882354</c:v>
                </c:pt>
                <c:pt idx="5">
                  <c:v>352.94117647058823</c:v>
                </c:pt>
                <c:pt idx="6">
                  <c:v>411.76470588235293</c:v>
                </c:pt>
                <c:pt idx="7">
                  <c:v>470.58823529411762</c:v>
                </c:pt>
                <c:pt idx="8">
                  <c:v>529.41176470588232</c:v>
                </c:pt>
                <c:pt idx="9">
                  <c:v>588.23529411764707</c:v>
                </c:pt>
                <c:pt idx="10">
                  <c:v>647.05882352941171</c:v>
                </c:pt>
                <c:pt idx="11">
                  <c:v>705.88235294117646</c:v>
                </c:pt>
                <c:pt idx="12">
                  <c:v>764.70588235294122</c:v>
                </c:pt>
              </c:numCache>
            </c:numRef>
          </c:cat>
          <c:val>
            <c:numRef>
              <c:f>'Additional Bank Credit Data'!$O$4:$O$16</c:f>
              <c:numCache>
                <c:formatCode>General</c:formatCode>
                <c:ptCount val="13"/>
                <c:pt idx="0">
                  <c:v>26.84643348284947</c:v>
                </c:pt>
                <c:pt idx="1">
                  <c:v>26.623875745678554</c:v>
                </c:pt>
                <c:pt idx="2">
                  <c:v>24.623114694517</c:v>
                </c:pt>
                <c:pt idx="3">
                  <c:v>10.732336501979319</c:v>
                </c:pt>
                <c:pt idx="4">
                  <c:v>29.596244740011954</c:v>
                </c:pt>
                <c:pt idx="5">
                  <c:v>0</c:v>
                </c:pt>
                <c:pt idx="6">
                  <c:v>10.796924292405635</c:v>
                </c:pt>
                <c:pt idx="7">
                  <c:v>25.837482502003567</c:v>
                </c:pt>
                <c:pt idx="8">
                  <c:v>35.287459677363472</c:v>
                </c:pt>
                <c:pt idx="9">
                  <c:v>44.32583233963463</c:v>
                </c:pt>
                <c:pt idx="10">
                  <c:v>52.867877287175787</c:v>
                </c:pt>
                <c:pt idx="11">
                  <c:v>61.659284073616789</c:v>
                </c:pt>
                <c:pt idx="12">
                  <c:v>71.831318342581966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7-485C-B015-3D5F71D15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139072"/>
        <c:axId val="787136448"/>
      </c:areaChart>
      <c:scatterChart>
        <c:scatterStyle val="smoothMarker"/>
        <c:varyColors val="0"/>
        <c:ser>
          <c:idx val="0"/>
          <c:order val="0"/>
          <c:tx>
            <c:strRef>
              <c:f>'Additional Bank Credit Data'!$K$3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Data'!$K$4:$K$16</c:f>
              <c:numCache>
                <c:formatCode>General</c:formatCode>
                <c:ptCount val="13"/>
                <c:pt idx="0">
                  <c:v>53.581753562498371</c:v>
                </c:pt>
                <c:pt idx="1">
                  <c:v>57.319708054252892</c:v>
                </c:pt>
                <c:pt idx="2">
                  <c:v>62.069452928199667</c:v>
                </c:pt>
                <c:pt idx="3">
                  <c:v>82.041691596217959</c:v>
                </c:pt>
                <c:pt idx="4">
                  <c:v>66.903910717880905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17-485C-B015-3D5F71D15467}"/>
            </c:ext>
          </c:extLst>
        </c:ser>
        <c:ser>
          <c:idx val="1"/>
          <c:order val="1"/>
          <c:tx>
            <c:strRef>
              <c:f>'Additional Bank Credit Data'!$L$3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Data'!$L$4:$L$16</c:f>
              <c:numCache>
                <c:formatCode>General</c:formatCode>
                <c:ptCount val="13"/>
                <c:pt idx="0">
                  <c:v>80.42818704534784</c:v>
                </c:pt>
                <c:pt idx="1">
                  <c:v>83.943583799931446</c:v>
                </c:pt>
                <c:pt idx="2">
                  <c:v>86.692567622716666</c:v>
                </c:pt>
                <c:pt idx="3">
                  <c:v>92.774028098197277</c:v>
                </c:pt>
                <c:pt idx="4">
                  <c:v>96.500155457892859</c:v>
                </c:pt>
                <c:pt idx="5">
                  <c:v>100</c:v>
                </c:pt>
                <c:pt idx="6">
                  <c:v>111.99250591860638</c:v>
                </c:pt>
                <c:pt idx="7">
                  <c:v>129.23890911016542</c:v>
                </c:pt>
                <c:pt idx="8">
                  <c:v>145.53564845330436</c:v>
                </c:pt>
                <c:pt idx="9">
                  <c:v>161.81309124591007</c:v>
                </c:pt>
                <c:pt idx="10">
                  <c:v>179.06661704542836</c:v>
                </c:pt>
                <c:pt idx="11">
                  <c:v>195.35492191726109</c:v>
                </c:pt>
                <c:pt idx="12">
                  <c:v>214.05551626414891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17-485C-B015-3D5F71D15467}"/>
            </c:ext>
          </c:extLst>
        </c:ser>
        <c:ser>
          <c:idx val="4"/>
          <c:order val="4"/>
          <c:tx>
            <c:strRef>
              <c:f>'Additional Bank Credit Data'!$C$3</c:f>
              <c:strCache>
                <c:ptCount val="1"/>
                <c:pt idx="0">
                  <c:v>2008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Data'!$C$4:$C$16</c:f>
              <c:numCache>
                <c:formatCode>General</c:formatCode>
                <c:ptCount val="13"/>
                <c:pt idx="0">
                  <c:v>68.749583226144537</c:v>
                </c:pt>
                <c:pt idx="1">
                  <c:v>75.531753089368721</c:v>
                </c:pt>
                <c:pt idx="2">
                  <c:v>81.449097763718683</c:v>
                </c:pt>
                <c:pt idx="3">
                  <c:v>89.816808633364872</c:v>
                </c:pt>
                <c:pt idx="4">
                  <c:v>96.397688131117761</c:v>
                </c:pt>
                <c:pt idx="5">
                  <c:v>100</c:v>
                </c:pt>
                <c:pt idx="6">
                  <c:v>100.6987687728153</c:v>
                </c:pt>
                <c:pt idx="7">
                  <c:v>103.87383780292794</c:v>
                </c:pt>
                <c:pt idx="8">
                  <c:v>108.13155836708013</c:v>
                </c:pt>
                <c:pt idx="9">
                  <c:v>114.86345089718093</c:v>
                </c:pt>
                <c:pt idx="10">
                  <c:v>117.22042198619545</c:v>
                </c:pt>
                <c:pt idx="11">
                  <c:v>124.65140018373684</c:v>
                </c:pt>
                <c:pt idx="12">
                  <c:v>132.74739622213636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C17-485C-B015-3D5F71D15467}"/>
            </c:ext>
          </c:extLst>
        </c:ser>
        <c:ser>
          <c:idx val="5"/>
          <c:order val="5"/>
          <c:tx>
            <c:strRef>
              <c:f>'Additional Bank Credit Data'!$B$3</c:f>
              <c:strCache>
                <c:ptCount val="1"/>
                <c:pt idx="0">
                  <c:v>1929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Data'!$B$4:$B$16</c:f>
              <c:numCache>
                <c:formatCode>General</c:formatCode>
                <c:ptCount val="13"/>
                <c:pt idx="0">
                  <c:v>76</c:v>
                </c:pt>
                <c:pt idx="1">
                  <c:v>80</c:v>
                </c:pt>
                <c:pt idx="2">
                  <c:v>86</c:v>
                </c:pt>
                <c:pt idx="3">
                  <c:v>92</c:v>
                </c:pt>
                <c:pt idx="4">
                  <c:v>98</c:v>
                </c:pt>
                <c:pt idx="5">
                  <c:v>100</c:v>
                </c:pt>
                <c:pt idx="6">
                  <c:v>98</c:v>
                </c:pt>
                <c:pt idx="7">
                  <c:v>94</c:v>
                </c:pt>
                <c:pt idx="8">
                  <c:v>72</c:v>
                </c:pt>
                <c:pt idx="9">
                  <c:v>62</c:v>
                </c:pt>
                <c:pt idx="10">
                  <c:v>65.55</c:v>
                </c:pt>
                <c:pt idx="11">
                  <c:v>68.876000000000005</c:v>
                </c:pt>
                <c:pt idx="12">
                  <c:v>76.481999999999999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C17-485C-B015-3D5F71D15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865840"/>
        <c:axId val="862865184"/>
      </c:scatterChart>
      <c:valAx>
        <c:axId val="862865840"/>
        <c:scaling>
          <c:orientation val="minMax"/>
          <c:max val="7"/>
          <c:min val="-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 from peak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5184"/>
        <c:crosses val="autoZero"/>
        <c:crossBetween val="midCat"/>
      </c:valAx>
      <c:valAx>
        <c:axId val="862865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5840"/>
        <c:crosses val="autoZero"/>
        <c:crossBetween val="midCat"/>
      </c:valAx>
      <c:valAx>
        <c:axId val="7871364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87139072"/>
        <c:crosses val="max"/>
        <c:crossBetween val="between"/>
      </c:valAx>
      <c:dateAx>
        <c:axId val="7871390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87136448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592432195975503"/>
          <c:y val="0.8431707494896471"/>
          <c:w val="0.6881513560804899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  <a:effectLst/>
              </a:rPr>
              <a:t>Bank credit</a:t>
            </a:r>
            <a:endParaRPr lang="en-US" sz="1600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100" b="0" i="0" baseline="0">
                <a:effectLst/>
              </a:rPr>
              <a:t>Recession Peak = 100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'Additional Bank Credit Data'!$N$3</c:f>
              <c:strCache>
                <c:ptCount val="1"/>
                <c:pt idx="0">
                  <c:v>bottom fill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'Additional Bank Credit Data'!$M$4:$M$16</c:f>
              <c:numCache>
                <c:formatCode>General</c:formatCode>
                <c:ptCount val="13"/>
                <c:pt idx="0">
                  <c:v>58.823529411764703</c:v>
                </c:pt>
                <c:pt idx="1">
                  <c:v>117.64705882352941</c:v>
                </c:pt>
                <c:pt idx="2">
                  <c:v>176.47058823529412</c:v>
                </c:pt>
                <c:pt idx="3">
                  <c:v>235.29411764705881</c:v>
                </c:pt>
                <c:pt idx="4">
                  <c:v>294.11764705882354</c:v>
                </c:pt>
                <c:pt idx="5">
                  <c:v>352.94117647058823</c:v>
                </c:pt>
                <c:pt idx="6">
                  <c:v>411.76470588235293</c:v>
                </c:pt>
                <c:pt idx="7">
                  <c:v>470.58823529411762</c:v>
                </c:pt>
                <c:pt idx="8">
                  <c:v>529.41176470588232</c:v>
                </c:pt>
                <c:pt idx="9">
                  <c:v>588.23529411764707</c:v>
                </c:pt>
                <c:pt idx="10">
                  <c:v>647.05882352941171</c:v>
                </c:pt>
                <c:pt idx="11">
                  <c:v>705.88235294117646</c:v>
                </c:pt>
                <c:pt idx="12">
                  <c:v>764.70588235294122</c:v>
                </c:pt>
              </c:numCache>
            </c:numRef>
          </c:cat>
          <c:val>
            <c:numRef>
              <c:f>'Additional Bank Credit Data'!$N$4:$N$20</c:f>
              <c:numCache>
                <c:formatCode>General</c:formatCode>
                <c:ptCount val="17"/>
                <c:pt idx="0">
                  <c:v>53.581753562498371</c:v>
                </c:pt>
                <c:pt idx="1">
                  <c:v>57.319708054252892</c:v>
                </c:pt>
                <c:pt idx="2">
                  <c:v>62.069452928199667</c:v>
                </c:pt>
                <c:pt idx="3">
                  <c:v>82.041691596217959</c:v>
                </c:pt>
                <c:pt idx="4">
                  <c:v>66.903910717880905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  <c:pt idx="13">
                  <c:v>155.88085563452933</c:v>
                </c:pt>
                <c:pt idx="14">
                  <c:v>167.72548258338816</c:v>
                </c:pt>
                <c:pt idx="15">
                  <c:v>180.84339812926956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1-4C31-8745-51762F697FF4}"/>
            </c:ext>
          </c:extLst>
        </c:ser>
        <c:ser>
          <c:idx val="3"/>
          <c:order val="3"/>
          <c:tx>
            <c:v>Post WWII recession range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cat>
            <c:numRef>
              <c:f>'Additional Bank Credit Data'!$M$4:$M$16</c:f>
              <c:numCache>
                <c:formatCode>General</c:formatCode>
                <c:ptCount val="13"/>
                <c:pt idx="0">
                  <c:v>58.823529411764703</c:v>
                </c:pt>
                <c:pt idx="1">
                  <c:v>117.64705882352941</c:v>
                </c:pt>
                <c:pt idx="2">
                  <c:v>176.47058823529412</c:v>
                </c:pt>
                <c:pt idx="3">
                  <c:v>235.29411764705881</c:v>
                </c:pt>
                <c:pt idx="4">
                  <c:v>294.11764705882354</c:v>
                </c:pt>
                <c:pt idx="5">
                  <c:v>352.94117647058823</c:v>
                </c:pt>
                <c:pt idx="6">
                  <c:v>411.76470588235293</c:v>
                </c:pt>
                <c:pt idx="7">
                  <c:v>470.58823529411762</c:v>
                </c:pt>
                <c:pt idx="8">
                  <c:v>529.41176470588232</c:v>
                </c:pt>
                <c:pt idx="9">
                  <c:v>588.23529411764707</c:v>
                </c:pt>
                <c:pt idx="10">
                  <c:v>647.05882352941171</c:v>
                </c:pt>
                <c:pt idx="11">
                  <c:v>705.88235294117646</c:v>
                </c:pt>
                <c:pt idx="12">
                  <c:v>764.70588235294122</c:v>
                </c:pt>
              </c:numCache>
            </c:numRef>
          </c:cat>
          <c:val>
            <c:numRef>
              <c:f>'Additional Bank Credit Data'!$O$4:$O$16</c:f>
              <c:numCache>
                <c:formatCode>General</c:formatCode>
                <c:ptCount val="13"/>
                <c:pt idx="0">
                  <c:v>26.84643348284947</c:v>
                </c:pt>
                <c:pt idx="1">
                  <c:v>26.623875745678554</c:v>
                </c:pt>
                <c:pt idx="2">
                  <c:v>24.623114694517</c:v>
                </c:pt>
                <c:pt idx="3">
                  <c:v>10.732336501979319</c:v>
                </c:pt>
                <c:pt idx="4">
                  <c:v>29.596244740011954</c:v>
                </c:pt>
                <c:pt idx="5">
                  <c:v>0</c:v>
                </c:pt>
                <c:pt idx="6">
                  <c:v>10.796924292405635</c:v>
                </c:pt>
                <c:pt idx="7">
                  <c:v>25.837482502003567</c:v>
                </c:pt>
                <c:pt idx="8">
                  <c:v>35.287459677363472</c:v>
                </c:pt>
                <c:pt idx="9">
                  <c:v>44.32583233963463</c:v>
                </c:pt>
                <c:pt idx="10">
                  <c:v>52.867877287175787</c:v>
                </c:pt>
                <c:pt idx="11">
                  <c:v>61.659284073616789</c:v>
                </c:pt>
                <c:pt idx="12">
                  <c:v>71.831318342581966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1-4C31-8745-51762F697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139072"/>
        <c:axId val="787136448"/>
      </c:areaChart>
      <c:scatterChart>
        <c:scatterStyle val="smoothMarker"/>
        <c:varyColors val="0"/>
        <c:ser>
          <c:idx val="0"/>
          <c:order val="0"/>
          <c:tx>
            <c:strRef>
              <c:f>'Additional Bank Credit Data'!$K$3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Data'!$K$4:$K$16</c:f>
              <c:numCache>
                <c:formatCode>General</c:formatCode>
                <c:ptCount val="13"/>
                <c:pt idx="0">
                  <c:v>53.581753562498371</c:v>
                </c:pt>
                <c:pt idx="1">
                  <c:v>57.319708054252892</c:v>
                </c:pt>
                <c:pt idx="2">
                  <c:v>62.069452928199667</c:v>
                </c:pt>
                <c:pt idx="3">
                  <c:v>82.041691596217959</c:v>
                </c:pt>
                <c:pt idx="4">
                  <c:v>66.903910717880905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21-4C31-8745-51762F697FF4}"/>
            </c:ext>
          </c:extLst>
        </c:ser>
        <c:ser>
          <c:idx val="1"/>
          <c:order val="1"/>
          <c:tx>
            <c:strRef>
              <c:f>'Additional Bank Credit Data'!$L$3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Data'!$L$4:$L$16</c:f>
              <c:numCache>
                <c:formatCode>General</c:formatCode>
                <c:ptCount val="13"/>
                <c:pt idx="0">
                  <c:v>80.42818704534784</c:v>
                </c:pt>
                <c:pt idx="1">
                  <c:v>83.943583799931446</c:v>
                </c:pt>
                <c:pt idx="2">
                  <c:v>86.692567622716666</c:v>
                </c:pt>
                <c:pt idx="3">
                  <c:v>92.774028098197277</c:v>
                </c:pt>
                <c:pt idx="4">
                  <c:v>96.500155457892859</c:v>
                </c:pt>
                <c:pt idx="5">
                  <c:v>100</c:v>
                </c:pt>
                <c:pt idx="6">
                  <c:v>111.99250591860638</c:v>
                </c:pt>
                <c:pt idx="7">
                  <c:v>129.23890911016542</c:v>
                </c:pt>
                <c:pt idx="8">
                  <c:v>145.53564845330436</c:v>
                </c:pt>
                <c:pt idx="9">
                  <c:v>161.81309124591007</c:v>
                </c:pt>
                <c:pt idx="10">
                  <c:v>179.06661704542836</c:v>
                </c:pt>
                <c:pt idx="11">
                  <c:v>195.35492191726109</c:v>
                </c:pt>
                <c:pt idx="12">
                  <c:v>214.05551626414891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21-4C31-8745-51762F697FF4}"/>
            </c:ext>
          </c:extLst>
        </c:ser>
        <c:ser>
          <c:idx val="4"/>
          <c:order val="4"/>
          <c:tx>
            <c:strRef>
              <c:f>'Additional Bank Credit Data'!$C$3</c:f>
              <c:strCache>
                <c:ptCount val="1"/>
                <c:pt idx="0">
                  <c:v>2008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Data'!$C$4:$C$16</c:f>
              <c:numCache>
                <c:formatCode>General</c:formatCode>
                <c:ptCount val="13"/>
                <c:pt idx="0">
                  <c:v>68.749583226144537</c:v>
                </c:pt>
                <c:pt idx="1">
                  <c:v>75.531753089368721</c:v>
                </c:pt>
                <c:pt idx="2">
                  <c:v>81.449097763718683</c:v>
                </c:pt>
                <c:pt idx="3">
                  <c:v>89.816808633364872</c:v>
                </c:pt>
                <c:pt idx="4">
                  <c:v>96.397688131117761</c:v>
                </c:pt>
                <c:pt idx="5">
                  <c:v>100</c:v>
                </c:pt>
                <c:pt idx="6">
                  <c:v>100.6987687728153</c:v>
                </c:pt>
                <c:pt idx="7">
                  <c:v>103.87383780292794</c:v>
                </c:pt>
                <c:pt idx="8">
                  <c:v>108.13155836708013</c:v>
                </c:pt>
                <c:pt idx="9">
                  <c:v>114.86345089718093</c:v>
                </c:pt>
                <c:pt idx="10">
                  <c:v>117.22042198619545</c:v>
                </c:pt>
                <c:pt idx="11">
                  <c:v>124.65140018373684</c:v>
                </c:pt>
                <c:pt idx="12">
                  <c:v>132.74739622213636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D21-4C31-8745-51762F697FF4}"/>
            </c:ext>
          </c:extLst>
        </c:ser>
        <c:ser>
          <c:idx val="6"/>
          <c:order val="5"/>
          <c:tx>
            <c:v>1990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Data'!$I$4:$I$19</c:f>
              <c:numCache>
                <c:formatCode>General</c:formatCode>
                <c:ptCount val="16"/>
                <c:pt idx="0">
                  <c:v>77.179497334097945</c:v>
                </c:pt>
                <c:pt idx="1">
                  <c:v>83.377756549137757</c:v>
                </c:pt>
                <c:pt idx="2">
                  <c:v>86.638918120303714</c:v>
                </c:pt>
                <c:pt idx="3">
                  <c:v>91.205867969725006</c:v>
                </c:pt>
                <c:pt idx="4">
                  <c:v>96.500155457892859</c:v>
                </c:pt>
                <c:pt idx="5">
                  <c:v>100</c:v>
                </c:pt>
                <c:pt idx="6">
                  <c:v>101.19558162620075</c:v>
                </c:pt>
                <c:pt idx="7">
                  <c:v>103.40142660816186</c:v>
                </c:pt>
                <c:pt idx="8">
                  <c:v>110.24818877594089</c:v>
                </c:pt>
                <c:pt idx="9">
                  <c:v>117.48725890627544</c:v>
                </c:pt>
                <c:pt idx="10">
                  <c:v>126.19873975825257</c:v>
                </c:pt>
                <c:pt idx="11">
                  <c:v>133.69563784364431</c:v>
                </c:pt>
                <c:pt idx="12">
                  <c:v>142.22419792156694</c:v>
                </c:pt>
                <c:pt idx="13">
                  <c:v>155.88085563452933</c:v>
                </c:pt>
                <c:pt idx="14">
                  <c:v>167.72548258338816</c:v>
                </c:pt>
                <c:pt idx="15">
                  <c:v>180.84339812926956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D21-4C31-8745-51762F697FF4}"/>
            </c:ext>
          </c:extLst>
        </c:ser>
        <c:ser>
          <c:idx val="5"/>
          <c:order val="6"/>
          <c:tx>
            <c:strRef>
              <c:f>'Additional Bank Credit Data'!$B$3</c:f>
              <c:strCache>
                <c:ptCount val="1"/>
                <c:pt idx="0">
                  <c:v>1929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'Additional Bank Credit Data'!$A$4:$A$16</c:f>
              <c:numCache>
                <c:formatCode>General</c:formatCod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'Additional Bank Credit Data'!$B$4:$B$16</c:f>
              <c:numCache>
                <c:formatCode>General</c:formatCode>
                <c:ptCount val="13"/>
                <c:pt idx="0">
                  <c:v>76</c:v>
                </c:pt>
                <c:pt idx="1">
                  <c:v>80</c:v>
                </c:pt>
                <c:pt idx="2">
                  <c:v>86</c:v>
                </c:pt>
                <c:pt idx="3">
                  <c:v>92</c:v>
                </c:pt>
                <c:pt idx="4">
                  <c:v>98</c:v>
                </c:pt>
                <c:pt idx="5">
                  <c:v>100</c:v>
                </c:pt>
                <c:pt idx="6">
                  <c:v>98</c:v>
                </c:pt>
                <c:pt idx="7">
                  <c:v>94</c:v>
                </c:pt>
                <c:pt idx="8">
                  <c:v>72</c:v>
                </c:pt>
                <c:pt idx="9">
                  <c:v>62</c:v>
                </c:pt>
                <c:pt idx="10">
                  <c:v>65.55</c:v>
                </c:pt>
                <c:pt idx="11">
                  <c:v>68.876000000000005</c:v>
                </c:pt>
                <c:pt idx="12">
                  <c:v>76.481999999999999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D21-4C31-8745-51762F697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865840"/>
        <c:axId val="862865184"/>
      </c:scatterChart>
      <c:valAx>
        <c:axId val="862865840"/>
        <c:scaling>
          <c:orientation val="minMax"/>
          <c:max val="7"/>
          <c:min val="-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 from peak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5184"/>
        <c:crosses val="autoZero"/>
        <c:crossBetween val="midCat"/>
      </c:valAx>
      <c:valAx>
        <c:axId val="862865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5840"/>
        <c:crosses val="autoZero"/>
        <c:crossBetween val="midCat"/>
      </c:valAx>
      <c:valAx>
        <c:axId val="7871364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87139072"/>
        <c:crosses val="max"/>
        <c:crossBetween val="between"/>
      </c:valAx>
      <c:dateAx>
        <c:axId val="7871390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87136448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592432195975503"/>
          <c:y val="0.8431707494896471"/>
          <c:w val="0.828951443569553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304800</xdr:colOff>
      <xdr:row>18</xdr:row>
      <xdr:rowOff>71438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8FBB4F-6DA3-496D-9235-B6DC10DB1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19050</xdr:colOff>
      <xdr:row>17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149B76-707F-49D7-AEA9-200893CEE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509587</xdr:colOff>
      <xdr:row>32</xdr:row>
      <xdr:rowOff>166687</xdr:rowOff>
    </xdr:from>
    <xdr:to>
      <xdr:col>42</xdr:col>
      <xdr:colOff>597979</xdr:colOff>
      <xdr:row>49</xdr:row>
      <xdr:rowOff>37147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500062</xdr:colOff>
      <xdr:row>50</xdr:row>
      <xdr:rowOff>185737</xdr:rowOff>
    </xdr:from>
    <xdr:to>
      <xdr:col>42</xdr:col>
      <xdr:colOff>588454</xdr:colOff>
      <xdr:row>67</xdr:row>
      <xdr:rowOff>56197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404812</xdr:colOff>
      <xdr:row>4</xdr:row>
      <xdr:rowOff>161925</xdr:rowOff>
    </xdr:from>
    <xdr:to>
      <xdr:col>26</xdr:col>
      <xdr:colOff>100012</xdr:colOff>
      <xdr:row>19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</xdr:colOff>
      <xdr:row>21</xdr:row>
      <xdr:rowOff>19050</xdr:rowOff>
    </xdr:from>
    <xdr:to>
      <xdr:col>23</xdr:col>
      <xdr:colOff>371475</xdr:colOff>
      <xdr:row>35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21</xdr:row>
      <xdr:rowOff>123825</xdr:rowOff>
    </xdr:from>
    <xdr:to>
      <xdr:col>15</xdr:col>
      <xdr:colOff>409575</xdr:colOff>
      <xdr:row>36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4136-C3B4-4C03-AE29-E78C4A0799D2}">
  <dimension ref="A1:D37"/>
  <sheetViews>
    <sheetView workbookViewId="0"/>
  </sheetViews>
  <sheetFormatPr defaultRowHeight="15" x14ac:dyDescent="0.25"/>
  <sheetData>
    <row r="1" spans="1:4" x14ac:dyDescent="0.25">
      <c r="A1" s="6" t="s">
        <v>296</v>
      </c>
    </row>
    <row r="3" spans="1:4" x14ac:dyDescent="0.25">
      <c r="A3" s="4"/>
      <c r="B3" s="7" t="s">
        <v>293</v>
      </c>
      <c r="C3" s="7"/>
      <c r="D3" s="7"/>
    </row>
    <row r="4" spans="1:4" x14ac:dyDescent="0.25">
      <c r="A4" s="5" t="s">
        <v>295</v>
      </c>
      <c r="B4" s="5">
        <v>1929</v>
      </c>
      <c r="C4" s="5" t="s">
        <v>6</v>
      </c>
      <c r="D4" s="5" t="s">
        <v>10</v>
      </c>
    </row>
    <row r="5" spans="1:4" x14ac:dyDescent="0.25">
      <c r="A5" s="5">
        <v>-12</v>
      </c>
      <c r="B5" s="5">
        <v>-1.2516876779178525</v>
      </c>
      <c r="C5" s="5">
        <v>0.29999999999999982</v>
      </c>
      <c r="D5" s="5">
        <v>0.63333333333333375</v>
      </c>
    </row>
    <row r="6" spans="1:4" x14ac:dyDescent="0.25">
      <c r="A6" s="5">
        <v>-11</v>
      </c>
      <c r="B6" s="5">
        <v>0.94831232208214722</v>
      </c>
      <c r="C6" s="5">
        <v>0.13333333333333286</v>
      </c>
      <c r="D6" s="5">
        <v>0.5</v>
      </c>
    </row>
    <row r="7" spans="1:4" x14ac:dyDescent="0.25">
      <c r="A7" s="5">
        <v>-10</v>
      </c>
      <c r="B7" s="5">
        <v>1.2483123220821479</v>
      </c>
      <c r="C7" s="5">
        <v>0</v>
      </c>
      <c r="D7" s="5">
        <v>0.30000000000000071</v>
      </c>
    </row>
    <row r="8" spans="1:4" x14ac:dyDescent="0.25">
      <c r="A8" s="5">
        <v>-9</v>
      </c>
      <c r="B8" s="5">
        <v>0</v>
      </c>
      <c r="C8" s="5">
        <v>-0.23333333333333428</v>
      </c>
      <c r="D8" s="5">
        <v>0.16666666666666696</v>
      </c>
    </row>
    <row r="9" spans="1:4" x14ac:dyDescent="0.25">
      <c r="A9" s="5">
        <v>-8</v>
      </c>
      <c r="B9" s="5">
        <v>5.559673221319402</v>
      </c>
      <c r="C9" s="5">
        <v>-0.23333333333333428</v>
      </c>
      <c r="D9" s="5">
        <v>0.16666666666666696</v>
      </c>
    </row>
    <row r="10" spans="1:4" x14ac:dyDescent="0.25">
      <c r="A10" s="5">
        <v>-7</v>
      </c>
      <c r="B10" s="5">
        <v>12.754698676703331</v>
      </c>
      <c r="C10" s="5">
        <v>-0.36666666666666714</v>
      </c>
      <c r="D10" s="5">
        <v>-6.666666666666643E-2</v>
      </c>
    </row>
    <row r="11" spans="1:4" x14ac:dyDescent="0.25">
      <c r="A11" s="5">
        <v>-6</v>
      </c>
      <c r="B11" s="5">
        <v>20.495371145611561</v>
      </c>
      <c r="C11" s="5">
        <v>-0.5</v>
      </c>
      <c r="D11" s="5">
        <v>-0.16666666666666607</v>
      </c>
    </row>
    <row r="12" spans="1:4" x14ac:dyDescent="0.25">
      <c r="A12" s="5">
        <v>-5</v>
      </c>
      <c r="B12" s="5">
        <v>21.71747301213836</v>
      </c>
      <c r="C12" s="5">
        <v>-0.46666666666666679</v>
      </c>
      <c r="D12" s="5">
        <v>-0.16666666666666607</v>
      </c>
    </row>
    <row r="13" spans="1:4" x14ac:dyDescent="0.25">
      <c r="A13" s="5">
        <v>-4</v>
      </c>
      <c r="B13" s="5">
        <v>18.559972287619196</v>
      </c>
      <c r="C13" s="5">
        <v>-0.46666666666666679</v>
      </c>
      <c r="D13" s="5">
        <v>-0.36666666666666625</v>
      </c>
    </row>
    <row r="14" spans="1:4" x14ac:dyDescent="0.25">
      <c r="A14" s="5">
        <v>-3</v>
      </c>
      <c r="C14" s="5">
        <v>-0.33333333333333304</v>
      </c>
      <c r="D14" s="5">
        <v>-0.29999999999999982</v>
      </c>
    </row>
    <row r="15" spans="1:4" x14ac:dyDescent="0.25">
      <c r="A15" s="5">
        <v>-2</v>
      </c>
      <c r="C15" s="5">
        <v>-0.40000000000000036</v>
      </c>
      <c r="D15" s="5">
        <v>-0.29999999999999982</v>
      </c>
    </row>
    <row r="16" spans="1:4" x14ac:dyDescent="0.25">
      <c r="A16" s="5">
        <v>-1</v>
      </c>
      <c r="C16" s="5">
        <v>-0.36666666666666714</v>
      </c>
      <c r="D16" s="5">
        <v>-0.13333333333333286</v>
      </c>
    </row>
    <row r="17" spans="1:4" x14ac:dyDescent="0.25">
      <c r="A17" s="5">
        <v>0</v>
      </c>
      <c r="C17" s="5">
        <v>0</v>
      </c>
      <c r="D17" s="5">
        <v>0</v>
      </c>
    </row>
    <row r="18" spans="1:4" x14ac:dyDescent="0.25">
      <c r="A18" s="5">
        <v>1</v>
      </c>
      <c r="C18" s="5">
        <v>0.43333333333333357</v>
      </c>
      <c r="D18" s="5">
        <v>0.20000000000000018</v>
      </c>
    </row>
    <row r="19" spans="1:4" x14ac:dyDescent="0.25">
      <c r="A19" s="5">
        <v>2</v>
      </c>
      <c r="C19" s="5">
        <v>0.90000000000000036</v>
      </c>
      <c r="D19" s="5">
        <v>0.53333333333333321</v>
      </c>
    </row>
    <row r="20" spans="1:4" x14ac:dyDescent="0.25">
      <c r="A20" s="5">
        <v>3</v>
      </c>
      <c r="C20" s="5">
        <v>1.1333333333333329</v>
      </c>
      <c r="D20" s="5">
        <v>1.2000000000000002</v>
      </c>
    </row>
    <row r="21" spans="1:4" x14ac:dyDescent="0.25">
      <c r="A21" s="5">
        <v>4</v>
      </c>
      <c r="C21" s="5">
        <v>1.166666666666667</v>
      </c>
      <c r="D21" s="5">
        <v>2.0666666666666673</v>
      </c>
    </row>
    <row r="22" spans="1:4" x14ac:dyDescent="0.25">
      <c r="A22" s="5">
        <v>5</v>
      </c>
      <c r="C22" s="5">
        <v>1.4000000000000004</v>
      </c>
      <c r="D22" s="5">
        <v>3.4666666666666677</v>
      </c>
    </row>
    <row r="23" spans="1:4" x14ac:dyDescent="0.25">
      <c r="A23" s="5">
        <v>6</v>
      </c>
      <c r="C23" s="5">
        <v>1.666666666666667</v>
      </c>
      <c r="D23" s="5">
        <v>4.4999999999999991</v>
      </c>
    </row>
    <row r="24" spans="1:4" x14ac:dyDescent="0.25">
      <c r="A24" s="5">
        <v>7</v>
      </c>
      <c r="C24" s="5">
        <v>1.9000000000000004</v>
      </c>
      <c r="D24" s="5">
        <v>4.8333333333333348</v>
      </c>
    </row>
    <row r="25" spans="1:4" x14ac:dyDescent="0.25">
      <c r="A25" s="5">
        <v>8</v>
      </c>
      <c r="C25" s="5">
        <v>1.9333333333333327</v>
      </c>
      <c r="D25" s="5">
        <v>5.133333333333332</v>
      </c>
    </row>
    <row r="26" spans="1:4" x14ac:dyDescent="0.25">
      <c r="A26" s="5">
        <v>9</v>
      </c>
      <c r="C26" s="5">
        <v>1.666666666666667</v>
      </c>
      <c r="D26" s="5">
        <v>5.0333333333333341</v>
      </c>
    </row>
    <row r="27" spans="1:4" x14ac:dyDescent="0.25">
      <c r="A27" s="5">
        <v>10</v>
      </c>
      <c r="C27" s="5">
        <v>1.4333333333333327</v>
      </c>
      <c r="D27" s="5">
        <v>4.833333333333333</v>
      </c>
    </row>
    <row r="28" spans="1:4" x14ac:dyDescent="0.25">
      <c r="A28" s="5">
        <v>11</v>
      </c>
      <c r="C28" s="5">
        <v>1.3666666666666663</v>
      </c>
      <c r="D28" s="5">
        <v>4.666666666666667</v>
      </c>
    </row>
    <row r="29" spans="1:4" x14ac:dyDescent="0.25">
      <c r="A29" s="5">
        <v>12</v>
      </c>
      <c r="C29" s="5">
        <v>1.0999999999999996</v>
      </c>
      <c r="D29" s="5">
        <v>4.700000000000002</v>
      </c>
    </row>
    <row r="30" spans="1:4" x14ac:dyDescent="0.25">
      <c r="A30" s="5">
        <v>13</v>
      </c>
      <c r="C30" s="5">
        <v>0.93333333333333268</v>
      </c>
      <c r="D30" s="5">
        <v>4.2333333333333334</v>
      </c>
    </row>
    <row r="31" spans="1:4" x14ac:dyDescent="0.25">
      <c r="A31" s="5">
        <v>14</v>
      </c>
      <c r="C31" s="5">
        <v>0.86666666666666625</v>
      </c>
      <c r="D31" s="5">
        <v>4.2666666666666684</v>
      </c>
    </row>
    <row r="32" spans="1:4" x14ac:dyDescent="0.25">
      <c r="A32" s="5">
        <v>15</v>
      </c>
      <c r="C32" s="5">
        <v>0.5</v>
      </c>
      <c r="D32" s="5">
        <v>4.2</v>
      </c>
    </row>
    <row r="33" spans="1:4" x14ac:dyDescent="0.25">
      <c r="A33" s="5">
        <v>16</v>
      </c>
      <c r="C33" s="5">
        <v>0.29999999999999982</v>
      </c>
      <c r="D33" s="5">
        <v>3.833333333333333</v>
      </c>
    </row>
    <row r="34" spans="1:4" x14ac:dyDescent="0.25">
      <c r="A34" s="5">
        <v>17</v>
      </c>
      <c r="C34" s="5">
        <v>-6.6666666666667318E-2</v>
      </c>
      <c r="D34" s="5">
        <v>3.4666666666666677</v>
      </c>
    </row>
    <row r="35" spans="1:4" x14ac:dyDescent="0.25">
      <c r="A35" s="5">
        <v>18</v>
      </c>
      <c r="C35" s="5">
        <v>-0.23333333333333428</v>
      </c>
      <c r="D35" s="5">
        <v>3.3999999999999995</v>
      </c>
    </row>
    <row r="36" spans="1:4" x14ac:dyDescent="0.25">
      <c r="A36" s="5">
        <v>19</v>
      </c>
      <c r="C36" s="5">
        <v>-3.3333333333333215E-2</v>
      </c>
      <c r="D36" s="5">
        <v>3.2333333333333334</v>
      </c>
    </row>
    <row r="37" spans="1:4" x14ac:dyDescent="0.25">
      <c r="A37" s="5">
        <v>20</v>
      </c>
      <c r="C37" s="5">
        <v>-3.3333333333333215E-2</v>
      </c>
      <c r="D37" s="5">
        <v>3</v>
      </c>
    </row>
  </sheetData>
  <mergeCells count="1">
    <mergeCell ref="B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/>
  </sheetViews>
  <sheetFormatPr defaultRowHeight="15" x14ac:dyDescent="0.25"/>
  <cols>
    <col min="6" max="6" width="13.42578125" bestFit="1" customWidth="1"/>
  </cols>
  <sheetData>
    <row r="1" spans="1:5" x14ac:dyDescent="0.25">
      <c r="A1" s="6" t="s">
        <v>296</v>
      </c>
    </row>
    <row r="3" spans="1:5" x14ac:dyDescent="0.25">
      <c r="B3" t="s">
        <v>294</v>
      </c>
      <c r="E3" s="4"/>
    </row>
    <row r="4" spans="1:5" x14ac:dyDescent="0.25">
      <c r="A4" t="s">
        <v>13</v>
      </c>
      <c r="B4">
        <v>1929</v>
      </c>
      <c r="C4">
        <v>2008</v>
      </c>
      <c r="D4">
        <v>1990</v>
      </c>
    </row>
    <row r="5" spans="1:5" x14ac:dyDescent="0.25">
      <c r="A5">
        <v>-5</v>
      </c>
      <c r="B5">
        <v>-24</v>
      </c>
      <c r="C5">
        <v>-31.250416773855463</v>
      </c>
      <c r="D5">
        <v>-22.820502665902055</v>
      </c>
    </row>
    <row r="6" spans="1:5" x14ac:dyDescent="0.25">
      <c r="A6">
        <v>-4</v>
      </c>
      <c r="B6">
        <v>-20</v>
      </c>
      <c r="C6">
        <v>-24.468246910631279</v>
      </c>
      <c r="D6">
        <v>-16.622243450862243</v>
      </c>
    </row>
    <row r="7" spans="1:5" x14ac:dyDescent="0.25">
      <c r="A7">
        <v>-3</v>
      </c>
      <c r="B7">
        <v>-14</v>
      </c>
      <c r="C7">
        <v>-18.550902236281317</v>
      </c>
      <c r="D7">
        <v>-13.361081879696286</v>
      </c>
    </row>
    <row r="8" spans="1:5" x14ac:dyDescent="0.25">
      <c r="A8">
        <v>-2</v>
      </c>
      <c r="B8">
        <v>-8</v>
      </c>
      <c r="C8">
        <v>-10.183191366635128</v>
      </c>
      <c r="D8">
        <v>-8.7941320302749943</v>
      </c>
    </row>
    <row r="9" spans="1:5" x14ac:dyDescent="0.25">
      <c r="A9">
        <v>-1</v>
      </c>
      <c r="B9">
        <v>-2</v>
      </c>
      <c r="C9">
        <v>-3.6023118688822393</v>
      </c>
      <c r="D9">
        <v>-3.4998445421071409</v>
      </c>
    </row>
    <row r="10" spans="1:5" x14ac:dyDescent="0.25">
      <c r="A10">
        <v>0</v>
      </c>
      <c r="B10">
        <v>0</v>
      </c>
      <c r="C10">
        <v>0</v>
      </c>
      <c r="D10">
        <v>0</v>
      </c>
    </row>
    <row r="11" spans="1:5" x14ac:dyDescent="0.25">
      <c r="A11">
        <v>1</v>
      </c>
      <c r="B11">
        <v>-2</v>
      </c>
      <c r="C11">
        <v>0.69876877281529914</v>
      </c>
      <c r="D11">
        <v>1.1955816262007488</v>
      </c>
    </row>
    <row r="12" spans="1:5" x14ac:dyDescent="0.25">
      <c r="A12">
        <v>2</v>
      </c>
      <c r="B12">
        <v>-6</v>
      </c>
      <c r="C12">
        <v>3.8738378029279374</v>
      </c>
      <c r="D12">
        <v>3.4014266081618558</v>
      </c>
    </row>
    <row r="13" spans="1:5" x14ac:dyDescent="0.25">
      <c r="A13">
        <v>3</v>
      </c>
      <c r="B13">
        <v>-28</v>
      </c>
      <c r="C13">
        <v>8.1315583670801317</v>
      </c>
      <c r="D13">
        <v>10.248188775940889</v>
      </c>
    </row>
    <row r="14" spans="1:5" x14ac:dyDescent="0.25">
      <c r="A14">
        <v>4</v>
      </c>
      <c r="B14">
        <v>-38</v>
      </c>
      <c r="C14">
        <v>14.863450897180925</v>
      </c>
      <c r="D14">
        <v>17.487258906275443</v>
      </c>
    </row>
    <row r="15" spans="1:5" x14ac:dyDescent="0.25">
      <c r="A15">
        <v>5</v>
      </c>
      <c r="B15">
        <v>-34.450000000000003</v>
      </c>
      <c r="C15">
        <v>17.220421986195447</v>
      </c>
      <c r="D15">
        <v>26.198739758252572</v>
      </c>
    </row>
    <row r="16" spans="1:5" x14ac:dyDescent="0.25">
      <c r="A16">
        <v>6</v>
      </c>
      <c r="B16">
        <v>-31.123999999999995</v>
      </c>
      <c r="C16">
        <v>24.65140018373684</v>
      </c>
      <c r="D16">
        <v>33.695637843644306</v>
      </c>
    </row>
    <row r="17" spans="1:4" x14ac:dyDescent="0.25">
      <c r="A17">
        <v>7</v>
      </c>
      <c r="B17">
        <v>-23.518000000000001</v>
      </c>
      <c r="C17">
        <v>32.747396222136359</v>
      </c>
      <c r="D17">
        <v>42.22419792156694</v>
      </c>
    </row>
    <row r="20" spans="1:4" x14ac:dyDescent="0.25">
      <c r="B20" s="7"/>
      <c r="C20" s="7"/>
      <c r="D20" s="7"/>
    </row>
  </sheetData>
  <mergeCells count="1">
    <mergeCell ref="B20:D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83"/>
  <sheetViews>
    <sheetView workbookViewId="0"/>
  </sheetViews>
  <sheetFormatPr defaultRowHeight="15" x14ac:dyDescent="0.25"/>
  <sheetData>
    <row r="1" spans="1:29" x14ac:dyDescent="0.25">
      <c r="A1" s="6" t="s">
        <v>296</v>
      </c>
    </row>
    <row r="3" spans="1:29" x14ac:dyDescent="0.25">
      <c r="A3" t="s">
        <v>14</v>
      </c>
      <c r="B3" t="s">
        <v>15</v>
      </c>
      <c r="D3" s="2" t="s">
        <v>16</v>
      </c>
      <c r="E3" s="2" t="s">
        <v>17</v>
      </c>
      <c r="F3" s="2" t="s">
        <v>18</v>
      </c>
      <c r="G3" t="s">
        <v>19</v>
      </c>
      <c r="H3">
        <v>1929</v>
      </c>
      <c r="I3" t="s">
        <v>0</v>
      </c>
      <c r="J3" t="s">
        <v>1</v>
      </c>
      <c r="K3" t="s">
        <v>2</v>
      </c>
      <c r="L3" t="s">
        <v>3</v>
      </c>
      <c r="M3" t="s">
        <v>4</v>
      </c>
      <c r="N3" t="s">
        <v>5</v>
      </c>
      <c r="O3" t="s">
        <v>6</v>
      </c>
      <c r="P3" t="s">
        <v>7</v>
      </c>
      <c r="Q3" s="2" t="s">
        <v>10</v>
      </c>
      <c r="S3" t="s">
        <v>20</v>
      </c>
      <c r="T3">
        <v>1929</v>
      </c>
      <c r="U3" t="s">
        <v>0</v>
      </c>
      <c r="V3" t="s">
        <v>1</v>
      </c>
      <c r="W3" t="s">
        <v>2</v>
      </c>
      <c r="X3" t="s">
        <v>3</v>
      </c>
      <c r="Y3" t="s">
        <v>4</v>
      </c>
      <c r="Z3" t="s">
        <v>5</v>
      </c>
      <c r="AA3" t="s">
        <v>6</v>
      </c>
      <c r="AB3" t="s">
        <v>7</v>
      </c>
      <c r="AC3" s="2" t="s">
        <v>10</v>
      </c>
    </row>
    <row r="4" spans="1:29" x14ac:dyDescent="0.25">
      <c r="A4">
        <v>1923</v>
      </c>
      <c r="B4">
        <v>3.2</v>
      </c>
      <c r="D4" s="2" t="s">
        <v>21</v>
      </c>
      <c r="E4" s="2">
        <v>3.7333333333333329</v>
      </c>
      <c r="F4" s="2"/>
      <c r="G4">
        <v>-20</v>
      </c>
      <c r="H4">
        <f>B5/$B$10*100</f>
        <v>174.50967741935486</v>
      </c>
      <c r="I4" s="1">
        <f t="shared" ref="I4:I44" si="0">E22/$E$42*100</f>
        <v>76.377952755905497</v>
      </c>
      <c r="J4">
        <f t="shared" ref="J4:J44" si="1">E33/$E$53*100</f>
        <v>84.076433121019107</v>
      </c>
      <c r="K4">
        <f t="shared" ref="K4:K44" si="2">E71/$E$91*100</f>
        <v>139.2523364485981</v>
      </c>
      <c r="L4">
        <f t="shared" ref="L4:L44" si="3">E87/$E$107*100</f>
        <v>71.328671328671319</v>
      </c>
      <c r="M4">
        <f t="shared" ref="M4:M44" si="4">E112/$E$132*100</f>
        <v>131.21693121693121</v>
      </c>
      <c r="N4">
        <f t="shared" ref="N4:N44" si="5">E118/$E$138*100</f>
        <v>104.50450450450448</v>
      </c>
      <c r="O4">
        <f t="shared" ref="O4:O44" si="6">E154/$E$174*100</f>
        <v>126.31578947368421</v>
      </c>
      <c r="P4">
        <f t="shared" ref="P4:P44" si="7">E196/$E$216*100</f>
        <v>130.70866141732284</v>
      </c>
      <c r="Q4" s="2">
        <f t="shared" ref="Q4:Q44" si="8">E223/$E$243*100</f>
        <v>122.22222222222223</v>
      </c>
      <c r="S4">
        <f t="shared" ref="S4:S12" si="9">S5-1</f>
        <v>-12</v>
      </c>
      <c r="T4">
        <v>1.9</v>
      </c>
      <c r="U4" s="2">
        <v>5.9666666666666659</v>
      </c>
      <c r="V4" s="2">
        <v>4.1000000000000005</v>
      </c>
      <c r="W4" s="2">
        <v>3.7000000000000006</v>
      </c>
      <c r="X4" s="2">
        <v>5.833333333333333</v>
      </c>
      <c r="Y4" s="2">
        <v>7.5</v>
      </c>
      <c r="Z4" s="2">
        <v>6.0333333333333341</v>
      </c>
      <c r="AA4" s="2">
        <v>6</v>
      </c>
      <c r="AB4" s="2">
        <v>4.6333333333333329</v>
      </c>
      <c r="AC4" s="2">
        <v>5.4333333333333336</v>
      </c>
    </row>
    <row r="5" spans="1:29" x14ac:dyDescent="0.25">
      <c r="A5">
        <v>1924</v>
      </c>
      <c r="B5">
        <v>5.5</v>
      </c>
      <c r="D5" s="2" t="s">
        <v>22</v>
      </c>
      <c r="E5" s="2">
        <v>3.6666666666666665</v>
      </c>
      <c r="F5" s="2"/>
      <c r="G5">
        <v>-19</v>
      </c>
      <c r="I5" s="1">
        <f t="shared" si="0"/>
        <v>66.929133858267718</v>
      </c>
      <c r="J5">
        <f t="shared" si="1"/>
        <v>78.343949044585983</v>
      </c>
      <c r="K5">
        <f t="shared" si="2"/>
        <v>137.38317757009347</v>
      </c>
      <c r="L5">
        <f t="shared" si="3"/>
        <v>71.328671328671319</v>
      </c>
      <c r="M5">
        <f t="shared" si="4"/>
        <v>140.74074074074073</v>
      </c>
      <c r="N5">
        <f t="shared" si="5"/>
        <v>104.95495495495493</v>
      </c>
      <c r="O5">
        <f t="shared" si="6"/>
        <v>123.39181286549707</v>
      </c>
      <c r="P5">
        <f t="shared" si="7"/>
        <v>129.92125984251967</v>
      </c>
      <c r="Q5" s="2">
        <f t="shared" si="8"/>
        <v>122.22222222222223</v>
      </c>
      <c r="S5">
        <f t="shared" si="9"/>
        <v>-11</v>
      </c>
      <c r="U5" s="2">
        <v>5.333333333333333</v>
      </c>
      <c r="V5" s="2">
        <v>4.2333333333333334</v>
      </c>
      <c r="W5" s="2">
        <v>3.8333333333333335</v>
      </c>
      <c r="X5" s="2">
        <v>5.9333333333333336</v>
      </c>
      <c r="Y5" s="2">
        <v>7.1333333333333329</v>
      </c>
      <c r="Z5" s="2">
        <v>5.8999999999999995</v>
      </c>
      <c r="AA5" s="2">
        <v>5.833333333333333</v>
      </c>
      <c r="AB5" s="2">
        <v>4.3999999999999995</v>
      </c>
      <c r="AC5" s="2">
        <v>5.3</v>
      </c>
    </row>
    <row r="6" spans="1:29" x14ac:dyDescent="0.25">
      <c r="A6">
        <v>1925</v>
      </c>
      <c r="B6">
        <v>4</v>
      </c>
      <c r="D6" s="2" t="s">
        <v>23</v>
      </c>
      <c r="E6" s="2">
        <v>3.7666666666666671</v>
      </c>
      <c r="F6" s="2"/>
      <c r="G6">
        <v>-18</v>
      </c>
      <c r="I6" s="1">
        <f t="shared" si="0"/>
        <v>63.779527559055119</v>
      </c>
      <c r="J6">
        <f t="shared" si="1"/>
        <v>80.891719745222929</v>
      </c>
      <c r="K6">
        <f t="shared" si="2"/>
        <v>130.84112149532709</v>
      </c>
      <c r="L6">
        <f t="shared" si="3"/>
        <v>72.027972027972027</v>
      </c>
      <c r="M6">
        <f t="shared" si="4"/>
        <v>134.39153439153441</v>
      </c>
      <c r="N6">
        <f t="shared" si="5"/>
        <v>101.35135135135134</v>
      </c>
      <c r="O6">
        <f t="shared" si="6"/>
        <v>123.39181286549707</v>
      </c>
      <c r="P6">
        <f t="shared" si="7"/>
        <v>124.40944881889764</v>
      </c>
      <c r="Q6" s="2">
        <f t="shared" si="8"/>
        <v>127.77777777777777</v>
      </c>
      <c r="S6">
        <f t="shared" si="9"/>
        <v>-10</v>
      </c>
      <c r="U6" s="2">
        <v>4.7333333333333334</v>
      </c>
      <c r="V6" s="2">
        <v>4.9333333333333336</v>
      </c>
      <c r="W6" s="2">
        <v>3.8333333333333335</v>
      </c>
      <c r="X6" s="2">
        <v>5.9000000000000012</v>
      </c>
      <c r="Y6" s="2">
        <v>6.8999999999999995</v>
      </c>
      <c r="Z6" s="2">
        <v>5.8666666666666671</v>
      </c>
      <c r="AA6" s="2">
        <v>5.7</v>
      </c>
      <c r="AB6" s="2">
        <v>4.5333333333333332</v>
      </c>
      <c r="AC6" s="2">
        <v>5.1000000000000005</v>
      </c>
    </row>
    <row r="7" spans="1:29" x14ac:dyDescent="0.25">
      <c r="A7">
        <v>1926</v>
      </c>
      <c r="B7">
        <v>1.9</v>
      </c>
      <c r="D7" s="2" t="s">
        <v>24</v>
      </c>
      <c r="E7" s="2">
        <v>3.8333333333333335</v>
      </c>
      <c r="F7" s="2"/>
      <c r="G7">
        <v>-17</v>
      </c>
      <c r="I7" s="1">
        <f t="shared" si="0"/>
        <v>60.629921259842526</v>
      </c>
      <c r="J7">
        <f t="shared" si="1"/>
        <v>77.070063694267532</v>
      </c>
      <c r="K7">
        <f t="shared" si="2"/>
        <v>122.4299065420561</v>
      </c>
      <c r="L7">
        <f t="shared" si="3"/>
        <v>74.825174825174827</v>
      </c>
      <c r="M7">
        <f t="shared" si="4"/>
        <v>131.74603174603178</v>
      </c>
      <c r="N7">
        <f t="shared" si="5"/>
        <v>96.396396396396383</v>
      </c>
      <c r="O7">
        <f t="shared" si="6"/>
        <v>125.73099415204678</v>
      </c>
      <c r="P7">
        <f t="shared" si="7"/>
        <v>125.98425196850394</v>
      </c>
      <c r="Q7" s="2">
        <f t="shared" si="8"/>
        <v>127.77777777777777</v>
      </c>
      <c r="S7">
        <f t="shared" si="9"/>
        <v>-9</v>
      </c>
      <c r="U7" s="2">
        <v>4.3999999999999995</v>
      </c>
      <c r="V7" s="2">
        <v>6.3</v>
      </c>
      <c r="W7" s="2">
        <v>3.7999999999999994</v>
      </c>
      <c r="X7" s="2">
        <v>6.0333333333333341</v>
      </c>
      <c r="Y7" s="2">
        <v>6.666666666666667</v>
      </c>
      <c r="Z7" s="2">
        <v>5.6999999999999993</v>
      </c>
      <c r="AA7" s="2">
        <v>5.4666666666666659</v>
      </c>
      <c r="AB7" s="2">
        <v>4.4333333333333336</v>
      </c>
      <c r="AC7" s="2">
        <v>4.9666666666666668</v>
      </c>
    </row>
    <row r="8" spans="1:29" x14ac:dyDescent="0.25">
      <c r="A8">
        <v>1927</v>
      </c>
      <c r="B8">
        <v>4.0999999999999996</v>
      </c>
      <c r="D8" s="2" t="s">
        <v>25</v>
      </c>
      <c r="E8" s="2">
        <v>4.666666666666667</v>
      </c>
      <c r="F8" s="2"/>
      <c r="G8">
        <v>-16</v>
      </c>
      <c r="H8">
        <f>B6/$B$10*100</f>
        <v>126.91612903225808</v>
      </c>
      <c r="I8" s="1">
        <f t="shared" si="0"/>
        <v>64.566929133858281</v>
      </c>
      <c r="J8">
        <f t="shared" si="1"/>
        <v>80.254777070063696</v>
      </c>
      <c r="K8">
        <f t="shared" si="2"/>
        <v>114.95327102803741</v>
      </c>
      <c r="L8">
        <f t="shared" si="3"/>
        <v>74.825174825174827</v>
      </c>
      <c r="M8">
        <f t="shared" si="4"/>
        <v>122.75132275132276</v>
      </c>
      <c r="N8">
        <f t="shared" si="5"/>
        <v>93.243243243243228</v>
      </c>
      <c r="O8">
        <f t="shared" si="6"/>
        <v>122.22222222222221</v>
      </c>
      <c r="P8">
        <f t="shared" si="7"/>
        <v>123.62204724409449</v>
      </c>
      <c r="Q8" s="2">
        <f t="shared" si="8"/>
        <v>121.52777777777777</v>
      </c>
      <c r="S8">
        <f t="shared" si="9"/>
        <v>-8</v>
      </c>
      <c r="T8">
        <v>4.0999999999999996</v>
      </c>
      <c r="U8" s="2">
        <v>4.0999999999999996</v>
      </c>
      <c r="V8" s="2">
        <v>7.3666666666666671</v>
      </c>
      <c r="W8" s="2">
        <v>3.9</v>
      </c>
      <c r="X8" s="2">
        <v>5.9333333333333336</v>
      </c>
      <c r="Y8" s="2">
        <v>6.333333333333333</v>
      </c>
      <c r="Z8" s="2">
        <v>5.8666666666666671</v>
      </c>
      <c r="AA8" s="2">
        <v>5.4666666666666659</v>
      </c>
      <c r="AB8" s="2">
        <v>4.3</v>
      </c>
      <c r="AC8" s="2">
        <v>4.9666666666666668</v>
      </c>
    </row>
    <row r="9" spans="1:29" x14ac:dyDescent="0.25">
      <c r="A9">
        <v>1928</v>
      </c>
      <c r="B9">
        <v>4.4000000000000004</v>
      </c>
      <c r="D9" s="2" t="s">
        <v>26</v>
      </c>
      <c r="E9" s="2">
        <v>5.8666666666666663</v>
      </c>
      <c r="F9" s="2"/>
      <c r="G9">
        <v>-15</v>
      </c>
      <c r="I9" s="1">
        <f t="shared" si="0"/>
        <v>87.4015748031496</v>
      </c>
      <c r="J9">
        <f t="shared" si="1"/>
        <v>78.98089171974523</v>
      </c>
      <c r="K9">
        <f t="shared" si="2"/>
        <v>108.41121495327104</v>
      </c>
      <c r="L9">
        <f t="shared" si="3"/>
        <v>87.412587412587413</v>
      </c>
      <c r="M9">
        <f t="shared" si="4"/>
        <v>120.10582010582011</v>
      </c>
      <c r="N9">
        <f t="shared" si="5"/>
        <v>90.090090090090087</v>
      </c>
      <c r="O9">
        <f t="shared" si="6"/>
        <v>119.8830409356725</v>
      </c>
      <c r="P9">
        <f t="shared" si="7"/>
        <v>118.11023622047243</v>
      </c>
      <c r="Q9" s="2">
        <f t="shared" si="8"/>
        <v>118.75</v>
      </c>
      <c r="S9">
        <f t="shared" si="9"/>
        <v>-7</v>
      </c>
      <c r="U9" s="2">
        <v>4.2333333333333334</v>
      </c>
      <c r="V9" s="2">
        <v>7.333333333333333</v>
      </c>
      <c r="W9" s="2">
        <v>3.7333333333333329</v>
      </c>
      <c r="X9" s="2">
        <v>5.7666666666666666</v>
      </c>
      <c r="Y9" s="2">
        <v>6</v>
      </c>
      <c r="Z9" s="2">
        <v>5.9666666666666659</v>
      </c>
      <c r="AA9" s="2">
        <v>5.333333333333333</v>
      </c>
      <c r="AB9" s="2">
        <v>4.2666666666666666</v>
      </c>
      <c r="AC9" s="2">
        <v>4.7333333333333334</v>
      </c>
    </row>
    <row r="10" spans="1:29" x14ac:dyDescent="0.25">
      <c r="A10">
        <v>1929</v>
      </c>
      <c r="B10">
        <v>3.1516876779178524</v>
      </c>
      <c r="D10" s="2" t="s">
        <v>27</v>
      </c>
      <c r="E10" s="2">
        <v>6.7</v>
      </c>
      <c r="F10" s="2"/>
      <c r="G10">
        <v>-14</v>
      </c>
      <c r="I10" s="1">
        <f t="shared" si="0"/>
        <v>124.40944881889764</v>
      </c>
      <c r="J10">
        <f t="shared" si="1"/>
        <v>78.980891719745216</v>
      </c>
      <c r="K10">
        <f t="shared" si="2"/>
        <v>107.4766355140187</v>
      </c>
      <c r="L10">
        <f t="shared" si="3"/>
        <v>100</v>
      </c>
      <c r="M10">
        <f t="shared" si="4"/>
        <v>122.75132275132276</v>
      </c>
      <c r="N10">
        <f t="shared" si="5"/>
        <v>85.585585585585562</v>
      </c>
      <c r="O10">
        <f t="shared" si="6"/>
        <v>115.78947368421051</v>
      </c>
      <c r="P10">
        <f t="shared" si="7"/>
        <v>114.96062992125984</v>
      </c>
      <c r="Q10" s="2">
        <f t="shared" si="8"/>
        <v>116.66666666666666</v>
      </c>
      <c r="S10">
        <f t="shared" si="9"/>
        <v>-6</v>
      </c>
      <c r="U10" s="2">
        <v>4.0333333333333341</v>
      </c>
      <c r="V10" s="2">
        <v>6.3666666666666671</v>
      </c>
      <c r="W10" s="2">
        <v>3.5666666666666664</v>
      </c>
      <c r="X10" s="2">
        <v>5.7</v>
      </c>
      <c r="Y10" s="2">
        <v>6.0333333333333341</v>
      </c>
      <c r="Z10" s="2">
        <v>6.3</v>
      </c>
      <c r="AA10" s="2">
        <v>5.2</v>
      </c>
      <c r="AB10" s="2">
        <v>4.2333333333333334</v>
      </c>
      <c r="AC10" s="2">
        <v>4.6333333333333337</v>
      </c>
    </row>
    <row r="11" spans="1:29" x14ac:dyDescent="0.25">
      <c r="A11">
        <v>1930</v>
      </c>
      <c r="B11">
        <v>8.7113608992372544</v>
      </c>
      <c r="D11" s="2" t="s">
        <v>28</v>
      </c>
      <c r="E11" s="2">
        <v>6.9666666666666659</v>
      </c>
      <c r="F11" s="2"/>
      <c r="G11">
        <v>-13</v>
      </c>
      <c r="I11" s="1">
        <f t="shared" si="0"/>
        <v>137.00787401574803</v>
      </c>
      <c r="J11">
        <f t="shared" si="1"/>
        <v>75.159235668789819</v>
      </c>
      <c r="K11">
        <f t="shared" si="2"/>
        <v>105.60747663551405</v>
      </c>
      <c r="L11">
        <f t="shared" si="3"/>
        <v>108.3916083916084</v>
      </c>
      <c r="M11">
        <f t="shared" si="4"/>
        <v>123.28042328042328</v>
      </c>
      <c r="N11">
        <f t="shared" si="5"/>
        <v>81.081081081081066</v>
      </c>
      <c r="O11">
        <f t="shared" si="6"/>
        <v>109.94152046783626</v>
      </c>
      <c r="P11">
        <f t="shared" si="7"/>
        <v>110.23622047244095</v>
      </c>
      <c r="Q11" s="2">
        <f t="shared" si="8"/>
        <v>113.19444444444446</v>
      </c>
      <c r="S11">
        <f t="shared" si="9"/>
        <v>-5</v>
      </c>
      <c r="U11" s="2">
        <v>4.2</v>
      </c>
      <c r="V11" s="2">
        <v>5.833333333333333</v>
      </c>
      <c r="W11" s="2">
        <v>3.5333333333333332</v>
      </c>
      <c r="X11" s="2">
        <v>5.5666666666666664</v>
      </c>
      <c r="Y11" s="2">
        <v>5.8999999999999995</v>
      </c>
      <c r="Z11" s="2">
        <v>7.333333333333333</v>
      </c>
      <c r="AA11" s="2">
        <v>5.2333333333333334</v>
      </c>
      <c r="AB11" s="2">
        <v>4.0666666666666664</v>
      </c>
      <c r="AC11" s="2">
        <v>4.6333333333333337</v>
      </c>
    </row>
    <row r="12" spans="1:29" x14ac:dyDescent="0.25">
      <c r="A12">
        <v>1931</v>
      </c>
      <c r="B12">
        <v>15.906386354621183</v>
      </c>
      <c r="D12" s="2" t="s">
        <v>29</v>
      </c>
      <c r="E12" s="2">
        <v>6.3999999999999995</v>
      </c>
      <c r="F12" s="2"/>
      <c r="G12">
        <v>-12</v>
      </c>
      <c r="H12">
        <f>B7/$B$10*100</f>
        <v>60.285161290322584</v>
      </c>
      <c r="I12" s="1">
        <f t="shared" si="0"/>
        <v>140.94488188976376</v>
      </c>
      <c r="J12">
        <f t="shared" si="1"/>
        <v>78.343949044585997</v>
      </c>
      <c r="K12">
        <f t="shared" si="2"/>
        <v>103.73831775700937</v>
      </c>
      <c r="L12">
        <f t="shared" si="3"/>
        <v>122.37762237762237</v>
      </c>
      <c r="M12">
        <f t="shared" si="4"/>
        <v>119.04761904761905</v>
      </c>
      <c r="N12">
        <f t="shared" si="5"/>
        <v>81.531531531531527</v>
      </c>
      <c r="O12">
        <f t="shared" si="6"/>
        <v>105.26315789473684</v>
      </c>
      <c r="P12">
        <f t="shared" si="7"/>
        <v>109.44881889763778</v>
      </c>
      <c r="Q12" s="2">
        <f t="shared" si="8"/>
        <v>113.19444444444446</v>
      </c>
      <c r="S12">
        <f t="shared" si="9"/>
        <v>-4</v>
      </c>
      <c r="T12">
        <v>4.4000000000000004</v>
      </c>
      <c r="U12" s="2">
        <v>4.1333333333333337</v>
      </c>
      <c r="V12" s="2">
        <v>5.1000000000000005</v>
      </c>
      <c r="W12" s="2">
        <v>3.4</v>
      </c>
      <c r="X12" s="2">
        <v>5.3666666666666663</v>
      </c>
      <c r="Y12" s="2">
        <v>5.8666666666666671</v>
      </c>
      <c r="Z12" s="2">
        <v>7.666666666666667</v>
      </c>
      <c r="AA12" s="2">
        <v>5.2333333333333334</v>
      </c>
      <c r="AB12" s="2">
        <v>4.0333333333333332</v>
      </c>
      <c r="AC12" s="2">
        <v>4.4333333333333336</v>
      </c>
    </row>
    <row r="13" spans="1:29" x14ac:dyDescent="0.25">
      <c r="A13">
        <v>1932</v>
      </c>
      <c r="B13">
        <v>23.647058823529413</v>
      </c>
      <c r="D13" s="2" t="s">
        <v>30</v>
      </c>
      <c r="E13" s="2">
        <v>5.5666666666666673</v>
      </c>
      <c r="F13" s="2"/>
      <c r="G13">
        <v>-11</v>
      </c>
      <c r="I13" s="1">
        <f t="shared" si="0"/>
        <v>125.98425196850394</v>
      </c>
      <c r="J13">
        <f t="shared" si="1"/>
        <v>80.891719745222929</v>
      </c>
      <c r="K13">
        <f t="shared" si="2"/>
        <v>107.4766355140187</v>
      </c>
      <c r="L13">
        <f t="shared" si="3"/>
        <v>124.47552447552448</v>
      </c>
      <c r="M13">
        <f t="shared" si="4"/>
        <v>113.22751322751323</v>
      </c>
      <c r="N13">
        <f t="shared" si="5"/>
        <v>79.729729729729698</v>
      </c>
      <c r="O13">
        <f t="shared" si="6"/>
        <v>102.3391812865497</v>
      </c>
      <c r="P13">
        <f t="shared" si="7"/>
        <v>103.93700787401573</v>
      </c>
      <c r="Q13" s="2">
        <f t="shared" si="8"/>
        <v>110.41666666666667</v>
      </c>
      <c r="S13">
        <f>S14-1</f>
        <v>-3</v>
      </c>
      <c r="U13" s="2">
        <v>4.1333333333333329</v>
      </c>
      <c r="V13" s="2">
        <v>5.2666666666666666</v>
      </c>
      <c r="W13" s="2">
        <v>3.4</v>
      </c>
      <c r="X13" s="2">
        <v>4.9333333333333336</v>
      </c>
      <c r="Y13" s="2">
        <v>5.6999999999999993</v>
      </c>
      <c r="Z13" s="2">
        <v>7.3999999999999995</v>
      </c>
      <c r="AA13" s="2">
        <v>5.3666666666666671</v>
      </c>
      <c r="AB13" s="2">
        <v>3.9333333333333336</v>
      </c>
      <c r="AC13" s="2">
        <v>4.5</v>
      </c>
    </row>
    <row r="14" spans="1:29" x14ac:dyDescent="0.25">
      <c r="A14">
        <v>1933</v>
      </c>
      <c r="B14">
        <v>24.869160690056212</v>
      </c>
      <c r="D14" s="2" t="s">
        <v>31</v>
      </c>
      <c r="E14" s="2">
        <v>4.6333333333333337</v>
      </c>
      <c r="F14" s="2"/>
      <c r="G14">
        <v>-10</v>
      </c>
      <c r="I14" s="1">
        <f t="shared" si="0"/>
        <v>111.81102362204724</v>
      </c>
      <c r="J14">
        <f t="shared" si="1"/>
        <v>94.267515923566876</v>
      </c>
      <c r="K14">
        <f t="shared" si="2"/>
        <v>107.4766355140187</v>
      </c>
      <c r="L14">
        <f t="shared" si="3"/>
        <v>123.77622377622382</v>
      </c>
      <c r="M14">
        <f t="shared" si="4"/>
        <v>109.52380952380952</v>
      </c>
      <c r="N14">
        <f t="shared" si="5"/>
        <v>79.279279279279265</v>
      </c>
      <c r="O14">
        <f t="shared" si="6"/>
        <v>100</v>
      </c>
      <c r="P14">
        <f t="shared" si="7"/>
        <v>107.08661417322833</v>
      </c>
      <c r="Q14" s="2">
        <f t="shared" si="8"/>
        <v>106.25000000000003</v>
      </c>
      <c r="S14">
        <v>-2</v>
      </c>
      <c r="U14" s="2">
        <v>3.9333333333333336</v>
      </c>
      <c r="V14" s="2">
        <v>5.6000000000000005</v>
      </c>
      <c r="W14" s="2">
        <v>3.4333333333333336</v>
      </c>
      <c r="X14" s="2">
        <v>4.9333333333333336</v>
      </c>
      <c r="Y14" s="2">
        <v>5.8666666666666671</v>
      </c>
      <c r="Z14" s="2">
        <v>7.4333333333333336</v>
      </c>
      <c r="AA14" s="2">
        <v>5.3</v>
      </c>
      <c r="AB14" s="2">
        <v>4</v>
      </c>
      <c r="AC14" s="2">
        <v>4.5</v>
      </c>
    </row>
    <row r="15" spans="1:29" x14ac:dyDescent="0.25">
      <c r="A15">
        <v>1934</v>
      </c>
      <c r="B15">
        <v>21.711659965537049</v>
      </c>
      <c r="D15" s="2" t="s">
        <v>32</v>
      </c>
      <c r="E15" s="2">
        <v>4.2333333333333334</v>
      </c>
      <c r="F15" s="2"/>
      <c r="G15">
        <v>-9</v>
      </c>
      <c r="I15" s="1">
        <f t="shared" si="0"/>
        <v>103.93700787401573</v>
      </c>
      <c r="J15">
        <f t="shared" si="1"/>
        <v>120.38216560509554</v>
      </c>
      <c r="K15">
        <f t="shared" si="2"/>
        <v>106.54205607476635</v>
      </c>
      <c r="L15">
        <f t="shared" si="3"/>
        <v>126.57342657342659</v>
      </c>
      <c r="M15">
        <f t="shared" si="4"/>
        <v>105.82010582010584</v>
      </c>
      <c r="N15">
        <f t="shared" si="5"/>
        <v>77.027027027027003</v>
      </c>
      <c r="O15">
        <f t="shared" si="6"/>
        <v>95.906432748537995</v>
      </c>
      <c r="P15">
        <f t="shared" si="7"/>
        <v>104.72440944881892</v>
      </c>
      <c r="Q15" s="2">
        <f t="shared" si="8"/>
        <v>103.47222222222223</v>
      </c>
      <c r="S15">
        <v>-1</v>
      </c>
      <c r="U15" s="2">
        <v>4.1000000000000005</v>
      </c>
      <c r="V15" s="2">
        <v>5.1333333333333337</v>
      </c>
      <c r="W15" s="2">
        <v>3.5666666666666664</v>
      </c>
      <c r="X15" s="2">
        <v>4.8</v>
      </c>
      <c r="Y15" s="2">
        <v>5.9666666666666659</v>
      </c>
      <c r="Z15" s="2">
        <v>7.3999999999999995</v>
      </c>
      <c r="AA15" s="2">
        <v>5.333333333333333</v>
      </c>
      <c r="AB15" s="2">
        <v>3.9</v>
      </c>
      <c r="AC15" s="2">
        <v>4.666666666666667</v>
      </c>
    </row>
    <row r="16" spans="1:29" x14ac:dyDescent="0.25">
      <c r="A16">
        <v>1935</v>
      </c>
      <c r="B16">
        <v>20.068091545299794</v>
      </c>
      <c r="D16" s="2" t="s">
        <v>33</v>
      </c>
      <c r="E16" s="2">
        <v>3.5</v>
      </c>
      <c r="F16" s="2"/>
      <c r="G16">
        <v>-8</v>
      </c>
      <c r="H16">
        <f>B8/$B$10*100</f>
        <v>130.08903225806452</v>
      </c>
      <c r="I16" s="1">
        <f t="shared" si="0"/>
        <v>96.850393700787393</v>
      </c>
      <c r="J16">
        <f t="shared" si="1"/>
        <v>140.7643312101911</v>
      </c>
      <c r="K16">
        <f t="shared" si="2"/>
        <v>109.34579439252336</v>
      </c>
      <c r="L16">
        <f t="shared" si="3"/>
        <v>124.47552447552448</v>
      </c>
      <c r="M16">
        <f t="shared" si="4"/>
        <v>100.52910052910053</v>
      </c>
      <c r="N16">
        <f t="shared" si="5"/>
        <v>79.279279279279265</v>
      </c>
      <c r="O16">
        <f t="shared" si="6"/>
        <v>95.906432748537995</v>
      </c>
      <c r="P16">
        <f t="shared" si="7"/>
        <v>101.5748031496063</v>
      </c>
      <c r="Q16" s="2">
        <f t="shared" si="8"/>
        <v>103.47222222222223</v>
      </c>
      <c r="S16">
        <v>0</v>
      </c>
      <c r="T16">
        <f>INDEX(B4:B28,MATCH(T$3,A4:A28,0))</f>
        <v>3.1516876779178524</v>
      </c>
      <c r="U16">
        <f>INDEX($E$4:$E$283,MATCH(U$3,$D$4:$D$283,0))</f>
        <v>4.2333333333333334</v>
      </c>
      <c r="V16">
        <f t="shared" ref="V16:AC16" si="10">INDEX($E$4:$E$283,MATCH(V$3,$D$4:$D$283,0))</f>
        <v>5.2333333333333334</v>
      </c>
      <c r="W16">
        <f t="shared" si="10"/>
        <v>3.5666666666666664</v>
      </c>
      <c r="X16">
        <f t="shared" si="10"/>
        <v>4.7666666666666666</v>
      </c>
      <c r="Y16">
        <f t="shared" si="10"/>
        <v>6.3</v>
      </c>
      <c r="Z16">
        <f t="shared" si="10"/>
        <v>7.4000000000000012</v>
      </c>
      <c r="AA16">
        <f t="shared" si="10"/>
        <v>5.7</v>
      </c>
      <c r="AB16">
        <f t="shared" si="10"/>
        <v>4.2333333333333334</v>
      </c>
      <c r="AC16">
        <f t="shared" si="10"/>
        <v>4.8</v>
      </c>
    </row>
    <row r="17" spans="1:29" x14ac:dyDescent="0.25">
      <c r="A17">
        <v>1936</v>
      </c>
      <c r="B17">
        <v>16.897455089820358</v>
      </c>
      <c r="D17" s="2" t="s">
        <v>34</v>
      </c>
      <c r="E17" s="2">
        <v>3.1</v>
      </c>
      <c r="F17" s="2"/>
      <c r="G17">
        <v>-7</v>
      </c>
      <c r="I17" s="1">
        <f t="shared" si="0"/>
        <v>100</v>
      </c>
      <c r="J17">
        <f t="shared" si="1"/>
        <v>140.12738853503183</v>
      </c>
      <c r="K17">
        <f t="shared" si="2"/>
        <v>104.67289719626167</v>
      </c>
      <c r="L17">
        <f t="shared" si="3"/>
        <v>120.97902097902097</v>
      </c>
      <c r="M17">
        <f t="shared" si="4"/>
        <v>95.238095238095241</v>
      </c>
      <c r="N17">
        <f t="shared" si="5"/>
        <v>80.630630630630606</v>
      </c>
      <c r="O17">
        <f t="shared" si="6"/>
        <v>93.567251461988292</v>
      </c>
      <c r="P17">
        <f t="shared" si="7"/>
        <v>100.78740157480314</v>
      </c>
      <c r="Q17" s="2">
        <f t="shared" si="8"/>
        <v>98.611111111111114</v>
      </c>
      <c r="S17">
        <v>1</v>
      </c>
      <c r="U17" s="3">
        <v>4.9333333333333336</v>
      </c>
      <c r="V17" s="3">
        <v>5.5333333333333341</v>
      </c>
      <c r="W17" s="3">
        <v>4.166666666666667</v>
      </c>
      <c r="X17" s="3">
        <v>5.1333333333333337</v>
      </c>
      <c r="Y17" s="3">
        <v>7.333333333333333</v>
      </c>
      <c r="Z17" s="3">
        <v>8.2333333333333343</v>
      </c>
      <c r="AA17" s="3">
        <v>6.1333333333333337</v>
      </c>
      <c r="AB17" s="3">
        <v>4.3999999999999995</v>
      </c>
      <c r="AC17" s="3">
        <v>5</v>
      </c>
    </row>
    <row r="18" spans="1:29" x14ac:dyDescent="0.25">
      <c r="A18">
        <v>1937</v>
      </c>
      <c r="B18">
        <v>14.25925925925926</v>
      </c>
      <c r="D18" s="2" t="s">
        <v>35</v>
      </c>
      <c r="E18" s="2">
        <v>3.1666666666666665</v>
      </c>
      <c r="F18" s="2"/>
      <c r="G18">
        <v>-6</v>
      </c>
      <c r="I18" s="1">
        <f t="shared" si="0"/>
        <v>95.275590551181125</v>
      </c>
      <c r="J18">
        <f t="shared" si="1"/>
        <v>121.65605095541403</v>
      </c>
      <c r="K18">
        <f t="shared" si="2"/>
        <v>100</v>
      </c>
      <c r="L18">
        <f t="shared" si="3"/>
        <v>119.58041958041959</v>
      </c>
      <c r="M18">
        <f t="shared" si="4"/>
        <v>95.767195767195773</v>
      </c>
      <c r="N18">
        <f t="shared" si="5"/>
        <v>85.135135135135116</v>
      </c>
      <c r="O18">
        <f t="shared" si="6"/>
        <v>91.228070175438589</v>
      </c>
      <c r="P18">
        <f t="shared" si="7"/>
        <v>100</v>
      </c>
      <c r="Q18" s="2">
        <f t="shared" si="8"/>
        <v>96.527777777777786</v>
      </c>
      <c r="S18">
        <v>2</v>
      </c>
      <c r="U18" s="3">
        <v>6.3</v>
      </c>
      <c r="V18" s="3">
        <v>6.2666666666666657</v>
      </c>
      <c r="W18" s="3">
        <v>4.7666666666666666</v>
      </c>
      <c r="X18" s="3">
        <v>5.2</v>
      </c>
      <c r="Y18" s="3">
        <v>7.666666666666667</v>
      </c>
      <c r="Z18" s="3">
        <v>8.8333333333333339</v>
      </c>
      <c r="AA18" s="3">
        <v>6.6000000000000005</v>
      </c>
      <c r="AB18" s="3">
        <v>4.833333333333333</v>
      </c>
      <c r="AC18" s="3">
        <v>5.333333333333333</v>
      </c>
    </row>
    <row r="19" spans="1:29" x14ac:dyDescent="0.25">
      <c r="A19">
        <v>1938</v>
      </c>
      <c r="B19">
        <v>19.025819446987732</v>
      </c>
      <c r="D19" s="2" t="s">
        <v>36</v>
      </c>
      <c r="E19" s="2">
        <v>3.3666666666666667</v>
      </c>
      <c r="F19" s="2"/>
      <c r="G19">
        <v>-5</v>
      </c>
      <c r="I19" s="1">
        <f t="shared" si="0"/>
        <v>99.212598425196859</v>
      </c>
      <c r="J19">
        <f t="shared" si="1"/>
        <v>111.46496815286623</v>
      </c>
      <c r="K19">
        <f t="shared" si="2"/>
        <v>99.065420560747668</v>
      </c>
      <c r="L19">
        <f t="shared" si="3"/>
        <v>116.78321678321677</v>
      </c>
      <c r="M19">
        <f t="shared" si="4"/>
        <v>93.650793650793645</v>
      </c>
      <c r="N19">
        <f t="shared" si="5"/>
        <v>99.099099099099078</v>
      </c>
      <c r="O19">
        <f t="shared" si="6"/>
        <v>91.812865497076018</v>
      </c>
      <c r="P19">
        <f t="shared" si="7"/>
        <v>96.062992125984252</v>
      </c>
      <c r="Q19" s="2">
        <f t="shared" si="8"/>
        <v>96.527777777777786</v>
      </c>
      <c r="S19">
        <v>3</v>
      </c>
      <c r="U19" s="3">
        <v>7.3666666666666671</v>
      </c>
      <c r="V19" s="3">
        <v>6.8</v>
      </c>
      <c r="W19" s="3">
        <v>5.166666666666667</v>
      </c>
      <c r="X19" s="3">
        <v>5.6333333333333329</v>
      </c>
      <c r="Y19" s="3">
        <v>7.3999999999999995</v>
      </c>
      <c r="Z19" s="3">
        <v>9.4333333333333353</v>
      </c>
      <c r="AA19" s="3">
        <v>6.833333333333333</v>
      </c>
      <c r="AB19" s="3">
        <v>5.5</v>
      </c>
      <c r="AC19" s="3">
        <v>6</v>
      </c>
    </row>
    <row r="20" spans="1:29" x14ac:dyDescent="0.25">
      <c r="A20">
        <v>1939</v>
      </c>
      <c r="B20">
        <v>17.164584464964694</v>
      </c>
      <c r="D20" s="2" t="s">
        <v>37</v>
      </c>
      <c r="E20" s="2">
        <v>3.0666666666666669</v>
      </c>
      <c r="F20" s="2"/>
      <c r="G20">
        <v>-4</v>
      </c>
      <c r="H20">
        <f>B9/$B$10*100</f>
        <v>139.60774193548392</v>
      </c>
      <c r="I20" s="1">
        <f t="shared" si="0"/>
        <v>97.637795275590548</v>
      </c>
      <c r="J20">
        <f t="shared" si="1"/>
        <v>97.452229299363069</v>
      </c>
      <c r="K20">
        <f t="shared" si="2"/>
        <v>95.327102803738313</v>
      </c>
      <c r="L20">
        <f t="shared" si="3"/>
        <v>112.58741258741259</v>
      </c>
      <c r="M20">
        <f t="shared" si="4"/>
        <v>93.121693121693127</v>
      </c>
      <c r="N20">
        <f t="shared" si="5"/>
        <v>103.60360360360359</v>
      </c>
      <c r="O20">
        <f t="shared" si="6"/>
        <v>91.812865497076018</v>
      </c>
      <c r="P20">
        <f t="shared" si="7"/>
        <v>95.275590551181097</v>
      </c>
      <c r="Q20" s="2">
        <f t="shared" si="8"/>
        <v>92.361111111111114</v>
      </c>
      <c r="S20">
        <v>4</v>
      </c>
      <c r="T20">
        <v>8.7113608992372544</v>
      </c>
      <c r="U20" s="3">
        <v>7.333333333333333</v>
      </c>
      <c r="V20" s="3">
        <v>7</v>
      </c>
      <c r="W20" s="3">
        <v>5.833333333333333</v>
      </c>
      <c r="X20" s="3">
        <v>6.6000000000000005</v>
      </c>
      <c r="Y20" s="3">
        <v>7.4333333333333336</v>
      </c>
      <c r="Z20" s="3">
        <v>9.9</v>
      </c>
      <c r="AA20" s="3">
        <v>6.8666666666666671</v>
      </c>
      <c r="AB20" s="3">
        <v>5.7</v>
      </c>
      <c r="AC20" s="3">
        <v>6.8666666666666671</v>
      </c>
    </row>
    <row r="21" spans="1:29" x14ac:dyDescent="0.25">
      <c r="A21">
        <v>1940</v>
      </c>
      <c r="B21">
        <v>14.593817397555714</v>
      </c>
      <c r="D21" s="2" t="s">
        <v>38</v>
      </c>
      <c r="E21" s="2">
        <v>2.9666666666666668</v>
      </c>
      <c r="F21" s="2"/>
      <c r="G21">
        <v>-3</v>
      </c>
      <c r="I21" s="1">
        <f t="shared" si="0"/>
        <v>97.637795275590534</v>
      </c>
      <c r="J21">
        <f t="shared" si="1"/>
        <v>100.63694267515923</v>
      </c>
      <c r="K21">
        <f t="shared" si="2"/>
        <v>95.327102803738313</v>
      </c>
      <c r="L21">
        <f t="shared" si="3"/>
        <v>103.49650349650349</v>
      </c>
      <c r="M21">
        <f t="shared" si="4"/>
        <v>90.476190476190467</v>
      </c>
      <c r="N21">
        <f t="shared" si="5"/>
        <v>99.999999999999972</v>
      </c>
      <c r="O21">
        <f t="shared" si="6"/>
        <v>94.152046783625735</v>
      </c>
      <c r="P21">
        <f t="shared" si="7"/>
        <v>92.913385826771659</v>
      </c>
      <c r="Q21" s="2">
        <f t="shared" si="8"/>
        <v>93.75</v>
      </c>
      <c r="S21">
        <v>5</v>
      </c>
      <c r="U21" s="3">
        <v>6.3666666666666671</v>
      </c>
      <c r="V21" s="3">
        <v>6.7666666666666666</v>
      </c>
      <c r="W21" s="3">
        <v>5.9333333333333336</v>
      </c>
      <c r="X21" s="3">
        <v>8.2666666666666657</v>
      </c>
      <c r="Y21" s="3">
        <v>7.3999999999999995</v>
      </c>
      <c r="Z21" s="3">
        <v>10.666666666666666</v>
      </c>
      <c r="AA21" s="3">
        <v>7.1000000000000005</v>
      </c>
      <c r="AB21" s="3">
        <v>5.833333333333333</v>
      </c>
      <c r="AC21" s="3">
        <v>8.2666666666666675</v>
      </c>
    </row>
    <row r="22" spans="1:29" x14ac:dyDescent="0.25">
      <c r="A22">
        <v>1941</v>
      </c>
      <c r="B22">
        <v>9.9445537470935434</v>
      </c>
      <c r="D22" s="2" t="s">
        <v>39</v>
      </c>
      <c r="E22" s="2">
        <v>3.2333333333333329</v>
      </c>
      <c r="F22" s="2"/>
      <c r="G22">
        <v>-2</v>
      </c>
      <c r="I22" s="1">
        <f t="shared" si="0"/>
        <v>92.913385826771659</v>
      </c>
      <c r="J22">
        <f t="shared" si="1"/>
        <v>107.00636942675159</v>
      </c>
      <c r="K22">
        <f t="shared" si="2"/>
        <v>96.261682242990659</v>
      </c>
      <c r="L22">
        <f t="shared" si="3"/>
        <v>103.49650349650349</v>
      </c>
      <c r="M22">
        <f t="shared" si="4"/>
        <v>93.121693121693127</v>
      </c>
      <c r="N22">
        <f t="shared" si="5"/>
        <v>100.45045045045045</v>
      </c>
      <c r="O22">
        <f t="shared" si="6"/>
        <v>92.982456140350862</v>
      </c>
      <c r="P22">
        <f t="shared" si="7"/>
        <v>94.488188976377955</v>
      </c>
      <c r="Q22" s="2">
        <f t="shared" si="8"/>
        <v>93.75</v>
      </c>
      <c r="S22">
        <v>6</v>
      </c>
      <c r="U22" s="3">
        <v>5.833333333333333</v>
      </c>
      <c r="V22" s="3">
        <v>6.2</v>
      </c>
      <c r="W22" s="3">
        <v>5.9000000000000012</v>
      </c>
      <c r="X22" s="3">
        <v>8.8666666666666671</v>
      </c>
      <c r="Y22" s="3">
        <v>7.4000000000000012</v>
      </c>
      <c r="Z22" s="3">
        <v>10.366666666666667</v>
      </c>
      <c r="AA22" s="3">
        <v>7.3666666666666671</v>
      </c>
      <c r="AB22" s="3">
        <v>5.7333333333333334</v>
      </c>
      <c r="AC22" s="3">
        <v>9.2999999999999989</v>
      </c>
    </row>
    <row r="23" spans="1:29" x14ac:dyDescent="0.25">
      <c r="A23">
        <v>1942</v>
      </c>
      <c r="B23">
        <v>4.7154759794362704</v>
      </c>
      <c r="D23" s="2" t="s">
        <v>40</v>
      </c>
      <c r="E23" s="2">
        <v>2.8333333333333335</v>
      </c>
      <c r="F23" s="2"/>
      <c r="G23">
        <v>-1</v>
      </c>
      <c r="I23" s="1">
        <f t="shared" si="0"/>
        <v>96.850393700787421</v>
      </c>
      <c r="J23">
        <f t="shared" si="1"/>
        <v>98.089171974522301</v>
      </c>
      <c r="K23">
        <f t="shared" si="2"/>
        <v>100</v>
      </c>
      <c r="L23">
        <f t="shared" si="3"/>
        <v>100.69930069930069</v>
      </c>
      <c r="M23">
        <f t="shared" si="4"/>
        <v>94.708994708994695</v>
      </c>
      <c r="N23">
        <f t="shared" si="5"/>
        <v>99.999999999999972</v>
      </c>
      <c r="O23">
        <f t="shared" si="6"/>
        <v>93.567251461988292</v>
      </c>
      <c r="P23">
        <f t="shared" si="7"/>
        <v>92.12598425196849</v>
      </c>
      <c r="Q23" s="2">
        <f t="shared" si="8"/>
        <v>97.222222222222229</v>
      </c>
      <c r="S23">
        <v>7</v>
      </c>
      <c r="U23" s="3">
        <v>5.1000000000000005</v>
      </c>
      <c r="V23" s="3">
        <v>5.6333333333333329</v>
      </c>
      <c r="W23" s="3">
        <v>6.0333333333333341</v>
      </c>
      <c r="X23" s="3">
        <v>8.4666666666666668</v>
      </c>
      <c r="Y23" s="3">
        <v>8.2333333333333343</v>
      </c>
      <c r="Z23" s="3">
        <v>10.133333333333333</v>
      </c>
      <c r="AA23" s="3">
        <v>7.6000000000000005</v>
      </c>
      <c r="AB23" s="3">
        <v>5.8666666666666671</v>
      </c>
      <c r="AC23" s="3">
        <v>9.6333333333333346</v>
      </c>
    </row>
    <row r="24" spans="1:29" x14ac:dyDescent="0.25">
      <c r="A24">
        <v>1943</v>
      </c>
      <c r="B24">
        <v>1.9265394310406914</v>
      </c>
      <c r="D24" s="2" t="s">
        <v>41</v>
      </c>
      <c r="E24" s="2">
        <v>2.6999999999999997</v>
      </c>
      <c r="F24" s="2"/>
      <c r="G24">
        <v>0</v>
      </c>
      <c r="H24">
        <f>B10/$B$10*100</f>
        <v>100</v>
      </c>
      <c r="I24" s="1">
        <f t="shared" si="0"/>
        <v>100</v>
      </c>
      <c r="J24">
        <f t="shared" si="1"/>
        <v>100</v>
      </c>
      <c r="K24">
        <f t="shared" si="2"/>
        <v>100</v>
      </c>
      <c r="L24">
        <f t="shared" si="3"/>
        <v>100</v>
      </c>
      <c r="M24">
        <f t="shared" si="4"/>
        <v>100</v>
      </c>
      <c r="N24">
        <f t="shared" si="5"/>
        <v>100</v>
      </c>
      <c r="O24">
        <f t="shared" si="6"/>
        <v>100</v>
      </c>
      <c r="P24">
        <f t="shared" si="7"/>
        <v>100</v>
      </c>
      <c r="Q24" s="2">
        <f t="shared" si="8"/>
        <v>100</v>
      </c>
      <c r="S24">
        <v>8</v>
      </c>
      <c r="T24">
        <v>15.906386354621183</v>
      </c>
      <c r="U24" s="3">
        <v>5.2666666666666666</v>
      </c>
      <c r="V24" s="3">
        <v>5.5333333333333341</v>
      </c>
      <c r="W24" s="3">
        <v>5.9333333333333336</v>
      </c>
      <c r="X24" s="3">
        <v>8.3000000000000007</v>
      </c>
      <c r="Y24" s="3">
        <v>8.8333333333333339</v>
      </c>
      <c r="Z24" s="3">
        <v>9.3666666666666654</v>
      </c>
      <c r="AA24" s="3">
        <v>7.6333333333333329</v>
      </c>
      <c r="AB24" s="3">
        <v>5.8666666666666671</v>
      </c>
      <c r="AC24" s="3">
        <v>9.9333333333333318</v>
      </c>
    </row>
    <row r="25" spans="1:29" x14ac:dyDescent="0.25">
      <c r="A25">
        <v>1944</v>
      </c>
      <c r="B25">
        <v>1.226432363170419</v>
      </c>
      <c r="D25" s="2" t="s">
        <v>42</v>
      </c>
      <c r="E25" s="2">
        <v>2.5666666666666669</v>
      </c>
      <c r="F25" s="2"/>
      <c r="G25">
        <v>1</v>
      </c>
      <c r="I25" s="1">
        <f t="shared" si="0"/>
        <v>116.53543307086616</v>
      </c>
      <c r="J25">
        <f t="shared" si="1"/>
        <v>105.73248407643314</v>
      </c>
      <c r="K25">
        <f t="shared" si="2"/>
        <v>116.82242990654208</v>
      </c>
      <c r="L25">
        <f t="shared" si="3"/>
        <v>107.69230769230771</v>
      </c>
      <c r="M25">
        <f t="shared" si="4"/>
        <v>116.40211640211639</v>
      </c>
      <c r="N25">
        <f t="shared" si="5"/>
        <v>111.26126126126125</v>
      </c>
      <c r="O25">
        <f t="shared" si="6"/>
        <v>107.60233918128654</v>
      </c>
      <c r="P25">
        <f t="shared" si="7"/>
        <v>103.93700787401573</v>
      </c>
      <c r="Q25" s="2">
        <f t="shared" si="8"/>
        <v>104.16666666666667</v>
      </c>
      <c r="S25">
        <v>9</v>
      </c>
      <c r="U25" s="3">
        <v>5.6000000000000005</v>
      </c>
      <c r="V25" s="3">
        <v>5.5666666666666673</v>
      </c>
      <c r="W25" s="3">
        <v>5.7666666666666666</v>
      </c>
      <c r="X25" s="3">
        <v>7.7333333333333343</v>
      </c>
      <c r="Y25" s="3">
        <v>9.4333333333333353</v>
      </c>
      <c r="Z25" s="3">
        <v>8.5333333333333332</v>
      </c>
      <c r="AA25" s="3">
        <v>7.3666666666666671</v>
      </c>
      <c r="AB25" s="3">
        <v>6.1333333333333329</v>
      </c>
      <c r="AC25" s="3">
        <v>9.8333333333333339</v>
      </c>
    </row>
    <row r="26" spans="1:29" x14ac:dyDescent="0.25">
      <c r="A26">
        <v>1945</v>
      </c>
      <c r="B26">
        <v>1.9309320460453028</v>
      </c>
      <c r="D26" s="2" t="s">
        <v>43</v>
      </c>
      <c r="E26" s="2">
        <v>2.7333333333333338</v>
      </c>
      <c r="F26" s="2"/>
      <c r="G26">
        <v>2</v>
      </c>
      <c r="I26" s="1">
        <f t="shared" si="0"/>
        <v>148.81889763779529</v>
      </c>
      <c r="J26">
        <f t="shared" si="1"/>
        <v>119.74522292993628</v>
      </c>
      <c r="K26">
        <f t="shared" si="2"/>
        <v>133.64485981308411</v>
      </c>
      <c r="L26">
        <f t="shared" si="3"/>
        <v>109.09090909090911</v>
      </c>
      <c r="M26">
        <f t="shared" si="4"/>
        <v>121.6931216931217</v>
      </c>
      <c r="N26">
        <f t="shared" si="5"/>
        <v>119.36936936936935</v>
      </c>
      <c r="O26">
        <f t="shared" si="6"/>
        <v>115.78947368421053</v>
      </c>
      <c r="P26">
        <f t="shared" si="7"/>
        <v>114.1732283464567</v>
      </c>
      <c r="Q26" s="2">
        <f t="shared" si="8"/>
        <v>111.11111111111111</v>
      </c>
      <c r="S26">
        <v>10</v>
      </c>
      <c r="U26" s="3">
        <v>5.1333333333333337</v>
      </c>
      <c r="V26" s="3">
        <v>5.5333333333333341</v>
      </c>
      <c r="W26" s="3">
        <v>5.7</v>
      </c>
      <c r="X26" s="3">
        <v>7.5666666666666673</v>
      </c>
      <c r="Y26" s="3">
        <v>9.9</v>
      </c>
      <c r="Z26" s="3">
        <v>7.8666666666666671</v>
      </c>
      <c r="AA26" s="3">
        <v>7.1333333333333329</v>
      </c>
      <c r="AB26" s="3">
        <v>6.1333333333333329</v>
      </c>
      <c r="AC26" s="3">
        <v>9.6333333333333329</v>
      </c>
    </row>
    <row r="27" spans="1:29" x14ac:dyDescent="0.25">
      <c r="A27">
        <v>1946</v>
      </c>
      <c r="B27">
        <v>3.9464534075104316</v>
      </c>
      <c r="D27" s="2" t="s">
        <v>44</v>
      </c>
      <c r="E27" s="2">
        <v>3.6999999999999997</v>
      </c>
      <c r="F27" s="2"/>
      <c r="G27">
        <v>3</v>
      </c>
      <c r="I27" s="1">
        <f t="shared" si="0"/>
        <v>174.01574803149606</v>
      </c>
      <c r="J27">
        <f t="shared" si="1"/>
        <v>129.93630573248407</v>
      </c>
      <c r="K27">
        <f t="shared" si="2"/>
        <v>144.85981308411218</v>
      </c>
      <c r="L27">
        <f t="shared" si="3"/>
        <v>118.18181818181816</v>
      </c>
      <c r="M27">
        <f t="shared" si="4"/>
        <v>117.46031746031747</v>
      </c>
      <c r="N27">
        <f t="shared" si="5"/>
        <v>127.47747747747749</v>
      </c>
      <c r="O27">
        <f t="shared" si="6"/>
        <v>119.8830409356725</v>
      </c>
      <c r="P27">
        <f t="shared" si="7"/>
        <v>129.92125984251967</v>
      </c>
      <c r="Q27" s="2">
        <f t="shared" si="8"/>
        <v>125</v>
      </c>
      <c r="S27">
        <v>11</v>
      </c>
      <c r="U27" s="3">
        <v>5.2333333333333334</v>
      </c>
      <c r="V27" s="3">
        <v>5.7666666666666666</v>
      </c>
      <c r="W27" s="3">
        <v>5.5666666666666664</v>
      </c>
      <c r="X27" s="3">
        <v>7.7333333333333334</v>
      </c>
      <c r="Y27" s="3">
        <v>10.666666666666666</v>
      </c>
      <c r="Z27" s="3">
        <v>7.4333333333333336</v>
      </c>
      <c r="AA27" s="3">
        <v>7.0666666666666664</v>
      </c>
      <c r="AB27" s="3">
        <v>5.833333333333333</v>
      </c>
      <c r="AC27" s="3">
        <v>9.4666666666666668</v>
      </c>
    </row>
    <row r="28" spans="1:29" x14ac:dyDescent="0.25">
      <c r="A28">
        <v>1947</v>
      </c>
      <c r="B28">
        <v>3.5565896626225695</v>
      </c>
      <c r="D28" s="2" t="s">
        <v>45</v>
      </c>
      <c r="E28" s="2">
        <v>5.2666666666666666</v>
      </c>
      <c r="F28" s="2"/>
      <c r="G28">
        <v>4</v>
      </c>
      <c r="H28">
        <f>B11/$B$10*100</f>
        <v>276.40305098354082</v>
      </c>
      <c r="I28" s="1">
        <f t="shared" si="0"/>
        <v>173.22834645669289</v>
      </c>
      <c r="J28">
        <f t="shared" si="1"/>
        <v>133.75796178343947</v>
      </c>
      <c r="K28">
        <f t="shared" si="2"/>
        <v>163.55140186915889</v>
      </c>
      <c r="L28">
        <f t="shared" si="3"/>
        <v>138.46153846153848</v>
      </c>
      <c r="M28">
        <f t="shared" si="4"/>
        <v>117.989417989418</v>
      </c>
      <c r="N28">
        <f t="shared" si="5"/>
        <v>133.78378378378378</v>
      </c>
      <c r="O28">
        <f t="shared" si="6"/>
        <v>120.46783625730994</v>
      </c>
      <c r="P28">
        <f t="shared" si="7"/>
        <v>134.64566929133858</v>
      </c>
      <c r="Q28" s="2">
        <f t="shared" si="8"/>
        <v>143.05555555555557</v>
      </c>
      <c r="S28">
        <v>12</v>
      </c>
      <c r="T28">
        <v>23.647058823529413</v>
      </c>
      <c r="U28" s="3">
        <v>5.5333333333333341</v>
      </c>
      <c r="V28" s="3">
        <v>5.7333333333333343</v>
      </c>
      <c r="W28" s="3">
        <v>5.3666666666666663</v>
      </c>
      <c r="X28" s="3">
        <v>7.7666666666666666</v>
      </c>
      <c r="Y28" s="3">
        <v>10.366666666666667</v>
      </c>
      <c r="Z28" s="3">
        <v>7.4333333333333336</v>
      </c>
      <c r="AA28" s="3">
        <v>6.8</v>
      </c>
      <c r="AB28" s="3">
        <v>5.7</v>
      </c>
      <c r="AC28" s="3">
        <v>9.5000000000000018</v>
      </c>
    </row>
    <row r="29" spans="1:29" x14ac:dyDescent="0.25">
      <c r="D29" s="2" t="s">
        <v>46</v>
      </c>
      <c r="E29" s="2">
        <v>5.8</v>
      </c>
      <c r="F29" s="2"/>
      <c r="G29">
        <v>5</v>
      </c>
      <c r="I29" s="1">
        <f t="shared" si="0"/>
        <v>150.39370078740157</v>
      </c>
      <c r="J29">
        <f t="shared" si="1"/>
        <v>129.29936305732483</v>
      </c>
      <c r="K29">
        <f t="shared" si="2"/>
        <v>166.35514018691592</v>
      </c>
      <c r="L29">
        <f t="shared" si="3"/>
        <v>173.42657342657341</v>
      </c>
      <c r="M29">
        <f t="shared" si="4"/>
        <v>117.46031746031747</v>
      </c>
      <c r="N29">
        <f t="shared" si="5"/>
        <v>144.14414414414412</v>
      </c>
      <c r="O29">
        <f t="shared" si="6"/>
        <v>124.56140350877195</v>
      </c>
      <c r="P29">
        <f t="shared" si="7"/>
        <v>137.79527559055117</v>
      </c>
      <c r="Q29" s="2">
        <f t="shared" si="8"/>
        <v>172.22222222222226</v>
      </c>
      <c r="S29">
        <v>13</v>
      </c>
      <c r="U29" s="3">
        <v>6.2666666666666657</v>
      </c>
      <c r="V29" s="3">
        <v>5.5</v>
      </c>
      <c r="W29" s="3">
        <v>4.9333333333333336</v>
      </c>
      <c r="X29" s="3">
        <v>7.5</v>
      </c>
      <c r="Y29" s="3">
        <v>10.133333333333333</v>
      </c>
      <c r="Z29" s="3">
        <v>7.3000000000000007</v>
      </c>
      <c r="AA29" s="3">
        <v>6.6333333333333329</v>
      </c>
      <c r="AB29" s="3">
        <v>5.5999999999999988</v>
      </c>
      <c r="AC29" s="3">
        <v>9.0333333333333332</v>
      </c>
    </row>
    <row r="30" spans="1:29" x14ac:dyDescent="0.25">
      <c r="D30" s="2" t="s">
        <v>47</v>
      </c>
      <c r="E30" s="2">
        <v>5.9666666666666659</v>
      </c>
      <c r="F30" s="2"/>
      <c r="G30">
        <v>6</v>
      </c>
      <c r="I30" s="1">
        <f t="shared" si="0"/>
        <v>137.79527559055117</v>
      </c>
      <c r="J30">
        <f t="shared" si="1"/>
        <v>118.47133757961782</v>
      </c>
      <c r="K30">
        <f t="shared" si="2"/>
        <v>165.42056074766361</v>
      </c>
      <c r="L30">
        <f t="shared" si="3"/>
        <v>186.01398601398603</v>
      </c>
      <c r="M30">
        <f t="shared" si="4"/>
        <v>117.46031746031748</v>
      </c>
      <c r="N30">
        <f t="shared" si="5"/>
        <v>140.09009009009009</v>
      </c>
      <c r="O30">
        <f t="shared" si="6"/>
        <v>129.23976608187135</v>
      </c>
      <c r="P30">
        <f t="shared" si="7"/>
        <v>135.43307086614175</v>
      </c>
      <c r="Q30" s="2">
        <f t="shared" si="8"/>
        <v>193.74999999999997</v>
      </c>
      <c r="S30">
        <v>14</v>
      </c>
      <c r="U30" s="3">
        <v>6.8</v>
      </c>
      <c r="V30" s="3">
        <v>5.5666666666666664</v>
      </c>
      <c r="W30" s="3">
        <v>4.9333333333333336</v>
      </c>
      <c r="X30" s="3">
        <v>7.1333333333333329</v>
      </c>
      <c r="Y30" s="3">
        <v>9.3666666666666654</v>
      </c>
      <c r="Z30" s="3">
        <v>7.2333333333333334</v>
      </c>
      <c r="AA30" s="3">
        <v>6.5666666666666664</v>
      </c>
      <c r="AB30" s="3">
        <v>5.4333333333333336</v>
      </c>
      <c r="AC30" s="3">
        <v>9.0666666666666682</v>
      </c>
    </row>
    <row r="31" spans="1:29" x14ac:dyDescent="0.25">
      <c r="D31" s="2" t="s">
        <v>48</v>
      </c>
      <c r="E31" s="2">
        <v>5.333333333333333</v>
      </c>
      <c r="F31" s="2"/>
      <c r="G31">
        <v>7</v>
      </c>
      <c r="I31" s="1">
        <f t="shared" si="0"/>
        <v>120.4724409448819</v>
      </c>
      <c r="J31">
        <f t="shared" si="1"/>
        <v>107.64331210191082</v>
      </c>
      <c r="K31">
        <f t="shared" si="2"/>
        <v>169.15887850467294</v>
      </c>
      <c r="L31">
        <f t="shared" si="3"/>
        <v>177.62237762237763</v>
      </c>
      <c r="M31">
        <f t="shared" si="4"/>
        <v>130.68783068783068</v>
      </c>
      <c r="N31">
        <f t="shared" si="5"/>
        <v>136.93693693693692</v>
      </c>
      <c r="O31">
        <f t="shared" si="6"/>
        <v>133.33333333333334</v>
      </c>
      <c r="P31">
        <f t="shared" si="7"/>
        <v>138.58267716535434</v>
      </c>
      <c r="Q31" s="2">
        <f t="shared" si="8"/>
        <v>200.69444444444446</v>
      </c>
      <c r="S31">
        <v>15</v>
      </c>
      <c r="U31" s="3">
        <v>7</v>
      </c>
      <c r="V31" s="3">
        <v>5.4666666666666659</v>
      </c>
      <c r="W31" s="3">
        <v>4.8</v>
      </c>
      <c r="X31" s="3">
        <v>6.8999999999999995</v>
      </c>
      <c r="Y31" s="3">
        <v>8.5333333333333332</v>
      </c>
      <c r="Z31" s="3">
        <v>7.3</v>
      </c>
      <c r="AA31" s="3">
        <v>6.2</v>
      </c>
      <c r="AB31" s="3">
        <v>5.4333333333333336</v>
      </c>
      <c r="AC31" s="3">
        <v>9</v>
      </c>
    </row>
    <row r="32" spans="1:29" x14ac:dyDescent="0.25">
      <c r="D32" s="2" t="s">
        <v>49</v>
      </c>
      <c r="E32" s="2">
        <v>4.7333333333333334</v>
      </c>
      <c r="F32" s="2"/>
      <c r="G32">
        <v>8</v>
      </c>
      <c r="H32">
        <f>B12/$B$10*100</f>
        <v>504.69424575501279</v>
      </c>
      <c r="I32" s="1">
        <f t="shared" si="0"/>
        <v>124.40944881889764</v>
      </c>
      <c r="J32">
        <f t="shared" si="1"/>
        <v>105.73248407643314</v>
      </c>
      <c r="K32">
        <f t="shared" si="2"/>
        <v>166.35514018691592</v>
      </c>
      <c r="L32">
        <f t="shared" si="3"/>
        <v>174.12587412587413</v>
      </c>
      <c r="M32">
        <f t="shared" si="4"/>
        <v>140.21164021164023</v>
      </c>
      <c r="N32">
        <f t="shared" si="5"/>
        <v>126.57657657657653</v>
      </c>
      <c r="O32">
        <f t="shared" si="6"/>
        <v>133.91812865497076</v>
      </c>
      <c r="P32">
        <f t="shared" si="7"/>
        <v>138.58267716535434</v>
      </c>
      <c r="Q32" s="2">
        <f t="shared" si="8"/>
        <v>206.94444444444443</v>
      </c>
      <c r="S32">
        <v>16</v>
      </c>
      <c r="T32">
        <v>24.869160690056212</v>
      </c>
      <c r="U32" s="3">
        <v>6.7666666666666666</v>
      </c>
      <c r="V32" s="3">
        <v>5.1999999999999993</v>
      </c>
      <c r="W32" s="3">
        <v>4.7666666666666666</v>
      </c>
      <c r="X32" s="3">
        <v>6.666666666666667</v>
      </c>
      <c r="Y32" s="3">
        <v>7.8666666666666671</v>
      </c>
      <c r="Z32" s="3">
        <v>7.2</v>
      </c>
      <c r="AA32" s="3">
        <v>6</v>
      </c>
      <c r="AB32" s="3">
        <v>5.3</v>
      </c>
      <c r="AC32" s="3">
        <v>8.6333333333333329</v>
      </c>
    </row>
    <row r="33" spans="4:34" x14ac:dyDescent="0.25">
      <c r="D33" s="2" t="s">
        <v>50</v>
      </c>
      <c r="E33" s="2">
        <v>4.3999999999999995</v>
      </c>
      <c r="F33" s="2"/>
      <c r="G33">
        <v>9</v>
      </c>
      <c r="I33" s="1">
        <f t="shared" si="0"/>
        <v>132.28346456692915</v>
      </c>
      <c r="J33">
        <f t="shared" si="1"/>
        <v>106.36942675159237</v>
      </c>
      <c r="K33">
        <f t="shared" si="2"/>
        <v>161.6822429906542</v>
      </c>
      <c r="L33">
        <f t="shared" si="3"/>
        <v>162.23776223776224</v>
      </c>
      <c r="M33">
        <f t="shared" si="4"/>
        <v>149.73544973544978</v>
      </c>
      <c r="N33">
        <f t="shared" si="5"/>
        <v>115.31531531531529</v>
      </c>
      <c r="O33">
        <f t="shared" si="6"/>
        <v>129.23976608187135</v>
      </c>
      <c r="P33">
        <f t="shared" si="7"/>
        <v>144.88188976377953</v>
      </c>
      <c r="Q33" s="2">
        <f t="shared" si="8"/>
        <v>204.86111111111111</v>
      </c>
      <c r="S33">
        <v>17</v>
      </c>
      <c r="U33" s="3">
        <v>6.2</v>
      </c>
      <c r="V33" s="3">
        <v>5</v>
      </c>
      <c r="W33" s="3">
        <v>5.1333333333333337</v>
      </c>
      <c r="X33" s="3">
        <v>6.333333333333333</v>
      </c>
      <c r="Y33" s="3">
        <v>7.4333333333333336</v>
      </c>
      <c r="Z33" s="3">
        <v>7.0333333333333341</v>
      </c>
      <c r="AA33" s="3">
        <v>5.6333333333333329</v>
      </c>
      <c r="AB33" s="3">
        <v>5.1000000000000005</v>
      </c>
      <c r="AC33" s="3">
        <v>8.2666666666666675</v>
      </c>
    </row>
    <row r="34" spans="4:34" x14ac:dyDescent="0.25">
      <c r="D34" s="2" t="s">
        <v>51</v>
      </c>
      <c r="E34" s="2">
        <v>4.0999999999999996</v>
      </c>
      <c r="F34" s="2"/>
      <c r="G34">
        <v>10</v>
      </c>
      <c r="I34" s="1">
        <f t="shared" si="0"/>
        <v>121.25984251968505</v>
      </c>
      <c r="J34">
        <f t="shared" si="1"/>
        <v>105.73248407643314</v>
      </c>
      <c r="K34">
        <f t="shared" si="2"/>
        <v>159.81308411214954</v>
      </c>
      <c r="L34">
        <f t="shared" si="3"/>
        <v>158.74125874125875</v>
      </c>
      <c r="M34">
        <f t="shared" si="4"/>
        <v>157.14285714285717</v>
      </c>
      <c r="N34">
        <f t="shared" si="5"/>
        <v>106.30630630630628</v>
      </c>
      <c r="O34">
        <f t="shared" si="6"/>
        <v>125.14619883040933</v>
      </c>
      <c r="P34">
        <f t="shared" si="7"/>
        <v>144.88188976377953</v>
      </c>
      <c r="Q34" s="2">
        <f t="shared" si="8"/>
        <v>200.69444444444446</v>
      </c>
      <c r="S34">
        <v>18</v>
      </c>
      <c r="U34" s="3">
        <v>5.6333333333333329</v>
      </c>
      <c r="V34" s="3">
        <v>4.9666666666666659</v>
      </c>
      <c r="W34" s="3">
        <v>5.2</v>
      </c>
      <c r="X34" s="3">
        <v>6</v>
      </c>
      <c r="Y34" s="3">
        <v>7.4333333333333336</v>
      </c>
      <c r="Z34" s="3">
        <v>7.0333333333333341</v>
      </c>
      <c r="AA34" s="3">
        <v>5.4666666666666659</v>
      </c>
      <c r="AB34" s="3">
        <v>4.9666666666666668</v>
      </c>
      <c r="AC34" s="3">
        <v>8.1999999999999993</v>
      </c>
    </row>
    <row r="35" spans="4:34" x14ac:dyDescent="0.25">
      <c r="D35" s="2" t="s">
        <v>52</v>
      </c>
      <c r="E35" s="2">
        <v>4.2333333333333334</v>
      </c>
      <c r="F35" s="2"/>
      <c r="G35">
        <v>11</v>
      </c>
      <c r="I35" s="1">
        <f t="shared" si="0"/>
        <v>123.62204724409449</v>
      </c>
      <c r="J35">
        <f t="shared" si="1"/>
        <v>110.19108280254777</v>
      </c>
      <c r="K35">
        <f t="shared" si="2"/>
        <v>156.07476635514018</v>
      </c>
      <c r="L35">
        <f t="shared" si="3"/>
        <v>162.23776223776224</v>
      </c>
      <c r="M35">
        <f t="shared" si="4"/>
        <v>169.31216931216932</v>
      </c>
      <c r="N35">
        <f t="shared" si="5"/>
        <v>100.45045045045045</v>
      </c>
      <c r="O35">
        <f t="shared" si="6"/>
        <v>123.9766081871345</v>
      </c>
      <c r="P35">
        <f t="shared" si="7"/>
        <v>137.79527559055117</v>
      </c>
      <c r="Q35" s="2">
        <f t="shared" si="8"/>
        <v>197.22222222222223</v>
      </c>
      <c r="S35">
        <v>19</v>
      </c>
      <c r="U35" s="3">
        <v>5.5333333333333341</v>
      </c>
      <c r="V35" s="3">
        <v>4.8999999999999995</v>
      </c>
      <c r="W35" s="3">
        <v>5.6333333333333329</v>
      </c>
      <c r="X35" s="3">
        <v>6.0333333333333341</v>
      </c>
      <c r="Y35" s="3">
        <v>7.3000000000000007</v>
      </c>
      <c r="Z35" s="3">
        <v>7.166666666666667</v>
      </c>
      <c r="AA35" s="3">
        <v>5.666666666666667</v>
      </c>
      <c r="AB35" s="3">
        <v>4.9666666666666668</v>
      </c>
      <c r="AC35" s="3">
        <v>8.0333333333333332</v>
      </c>
    </row>
    <row r="36" spans="4:34" x14ac:dyDescent="0.25">
      <c r="D36" s="2" t="s">
        <v>53</v>
      </c>
      <c r="E36" s="2">
        <v>4.0333333333333341</v>
      </c>
      <c r="F36" s="2"/>
      <c r="G36">
        <v>12</v>
      </c>
      <c r="H36">
        <f>B13/$B$10*100</f>
        <v>750.29829222011392</v>
      </c>
      <c r="I36" s="1">
        <f t="shared" si="0"/>
        <v>130.70866141732284</v>
      </c>
      <c r="J36">
        <f t="shared" si="1"/>
        <v>109.55414012738855</v>
      </c>
      <c r="K36">
        <f t="shared" si="2"/>
        <v>150.46728971962617</v>
      </c>
      <c r="L36">
        <f t="shared" si="3"/>
        <v>162.93706293706293</v>
      </c>
      <c r="M36">
        <f t="shared" si="4"/>
        <v>164.55026455026456</v>
      </c>
      <c r="N36">
        <f t="shared" si="5"/>
        <v>100.45045045045045</v>
      </c>
      <c r="O36">
        <f t="shared" si="6"/>
        <v>119.29824561403508</v>
      </c>
      <c r="P36">
        <f t="shared" si="7"/>
        <v>134.64566929133858</v>
      </c>
      <c r="Q36" s="2">
        <f t="shared" si="8"/>
        <v>197.91666666666671</v>
      </c>
      <c r="S36">
        <v>20</v>
      </c>
      <c r="T36">
        <v>21.711659965537049</v>
      </c>
      <c r="U36" s="3">
        <v>5.56666666666667</v>
      </c>
      <c r="V36" s="3">
        <v>4.6666666666666661</v>
      </c>
      <c r="W36" s="3">
        <v>6.6000000000000005</v>
      </c>
      <c r="X36" s="3">
        <v>5.8999999999999995</v>
      </c>
      <c r="Y36" s="3">
        <v>7.2333333333333334</v>
      </c>
      <c r="Z36" s="3">
        <v>6.9666666666666659</v>
      </c>
      <c r="AA36" s="3">
        <v>5.666666666666667</v>
      </c>
      <c r="AB36" s="3">
        <v>4.7333333333333334</v>
      </c>
      <c r="AC36" s="3">
        <v>7.8</v>
      </c>
    </row>
    <row r="37" spans="4:34" x14ac:dyDescent="0.25">
      <c r="D37" s="2" t="s">
        <v>54</v>
      </c>
      <c r="E37" s="2">
        <v>4.2</v>
      </c>
      <c r="F37" s="2"/>
      <c r="G37">
        <v>13</v>
      </c>
      <c r="I37" s="1">
        <f t="shared" si="0"/>
        <v>148.03149606299212</v>
      </c>
      <c r="J37">
        <f t="shared" si="1"/>
        <v>105.09554140127389</v>
      </c>
      <c r="K37">
        <f t="shared" si="2"/>
        <v>138.3177570093458</v>
      </c>
      <c r="L37">
        <f t="shared" si="3"/>
        <v>157.34265734265736</v>
      </c>
      <c r="M37">
        <f t="shared" si="4"/>
        <v>160.84656084656083</v>
      </c>
      <c r="N37">
        <f t="shared" si="5"/>
        <v>98.648648648648646</v>
      </c>
      <c r="O37">
        <f t="shared" si="6"/>
        <v>116.37426900584795</v>
      </c>
      <c r="P37">
        <f t="shared" si="7"/>
        <v>132.2834645669291</v>
      </c>
      <c r="Q37" s="2">
        <f t="shared" si="8"/>
        <v>188.19444444444443</v>
      </c>
      <c r="U37" s="2"/>
      <c r="V37" s="2"/>
      <c r="W37" s="2"/>
      <c r="Y37" s="2"/>
      <c r="Z37" s="2"/>
      <c r="AA37" s="2"/>
      <c r="AB37" s="2"/>
      <c r="AC37" s="2"/>
    </row>
    <row r="38" spans="4:34" x14ac:dyDescent="0.25">
      <c r="D38" s="2" t="s">
        <v>55</v>
      </c>
      <c r="E38" s="2">
        <v>4.1333333333333337</v>
      </c>
      <c r="F38" s="2"/>
      <c r="G38">
        <v>14</v>
      </c>
      <c r="I38" s="1">
        <f t="shared" si="0"/>
        <v>160.62992125984252</v>
      </c>
      <c r="J38">
        <f t="shared" si="1"/>
        <v>106.36942675159236</v>
      </c>
      <c r="K38">
        <f t="shared" si="2"/>
        <v>138.3177570093458</v>
      </c>
      <c r="L38">
        <f t="shared" si="3"/>
        <v>149.65034965034965</v>
      </c>
      <c r="M38">
        <f t="shared" si="4"/>
        <v>148.67724867724866</v>
      </c>
      <c r="N38">
        <f t="shared" si="5"/>
        <v>97.747747747747738</v>
      </c>
      <c r="O38">
        <f t="shared" si="6"/>
        <v>115.20467836257309</v>
      </c>
      <c r="P38">
        <f t="shared" si="7"/>
        <v>128.34645669291339</v>
      </c>
      <c r="Q38" s="2">
        <f t="shared" si="8"/>
        <v>188.88888888888891</v>
      </c>
      <c r="S38" s="5" t="s">
        <v>20</v>
      </c>
      <c r="T38" s="5">
        <v>1929</v>
      </c>
      <c r="U38" s="5" t="s">
        <v>0</v>
      </c>
      <c r="V38" s="5" t="s">
        <v>1</v>
      </c>
      <c r="W38" s="5" t="s">
        <v>2</v>
      </c>
      <c r="X38" s="5" t="s">
        <v>3</v>
      </c>
      <c r="Y38" s="5" t="s">
        <v>4</v>
      </c>
      <c r="Z38" s="5" t="s">
        <v>5</v>
      </c>
      <c r="AA38" s="5" t="s">
        <v>6</v>
      </c>
      <c r="AB38" s="5" t="s">
        <v>7</v>
      </c>
      <c r="AC38" s="5" t="s">
        <v>8</v>
      </c>
      <c r="AD38" s="5" t="s">
        <v>9</v>
      </c>
      <c r="AE38" s="5" t="s">
        <v>10</v>
      </c>
      <c r="AF38" s="5" t="s">
        <v>297</v>
      </c>
      <c r="AG38" s="5">
        <v>0</v>
      </c>
      <c r="AH38" s="5" t="s">
        <v>12</v>
      </c>
    </row>
    <row r="39" spans="4:34" x14ac:dyDescent="0.25">
      <c r="D39" s="2" t="s">
        <v>56</v>
      </c>
      <c r="E39" s="2">
        <v>4.1333333333333329</v>
      </c>
      <c r="F39" s="2"/>
      <c r="G39">
        <v>15</v>
      </c>
      <c r="I39" s="1">
        <f t="shared" si="0"/>
        <v>165.35433070866142</v>
      </c>
      <c r="J39">
        <f t="shared" si="1"/>
        <v>104.45859872611463</v>
      </c>
      <c r="K39">
        <f t="shared" si="2"/>
        <v>134.57943925233647</v>
      </c>
      <c r="L39">
        <f t="shared" si="3"/>
        <v>144.75524475524475</v>
      </c>
      <c r="M39">
        <f t="shared" si="4"/>
        <v>135.44973544973544</v>
      </c>
      <c r="N39">
        <f t="shared" si="5"/>
        <v>98.648648648648631</v>
      </c>
      <c r="O39">
        <f t="shared" si="6"/>
        <v>108.77192982456141</v>
      </c>
      <c r="P39">
        <f t="shared" si="7"/>
        <v>128.34645669291339</v>
      </c>
      <c r="Q39" s="2">
        <f t="shared" si="8"/>
        <v>187.5</v>
      </c>
      <c r="S39" s="5">
        <f t="shared" ref="S39:S49" si="11">S40-1</f>
        <v>-12</v>
      </c>
      <c r="T39" s="5">
        <f>T4-T$16</f>
        <v>-1.2516876779178525</v>
      </c>
      <c r="U39" s="5">
        <f t="shared" ref="U39:AB50" si="12">U4-U$16</f>
        <v>1.7333333333333325</v>
      </c>
      <c r="V39" s="5">
        <f t="shared" si="12"/>
        <v>-1.1333333333333329</v>
      </c>
      <c r="W39" s="5">
        <f t="shared" si="12"/>
        <v>0.13333333333333419</v>
      </c>
      <c r="X39" s="5">
        <f t="shared" si="12"/>
        <v>1.0666666666666664</v>
      </c>
      <c r="Y39" s="5">
        <f t="shared" si="12"/>
        <v>1.2000000000000002</v>
      </c>
      <c r="Z39" s="5">
        <f t="shared" si="12"/>
        <v>-1.3666666666666671</v>
      </c>
      <c r="AA39" s="5">
        <f t="shared" si="12"/>
        <v>0.29999999999999982</v>
      </c>
      <c r="AB39" s="5">
        <f t="shared" si="12"/>
        <v>0.39999999999999947</v>
      </c>
      <c r="AC39" s="5">
        <f t="shared" ref="AC39:AC59" si="13">MIN(U39:AB39)</f>
        <v>-1.3666666666666671</v>
      </c>
      <c r="AD39" s="5">
        <f t="shared" ref="AD39:AD59" si="14">MAX(U39:AB39)</f>
        <v>1.7333333333333325</v>
      </c>
      <c r="AE39" s="5">
        <f t="shared" ref="AE39:AE50" si="15">AC4-AC$16</f>
        <v>0.63333333333333375</v>
      </c>
      <c r="AF39" s="5">
        <f>1000*(S39-$AF$74)/($AF$75-$AF$74)</f>
        <v>29.411764705882351</v>
      </c>
      <c r="AG39" s="5">
        <f t="shared" ref="AG39:AG51" si="16">AC39</f>
        <v>-1.3666666666666671</v>
      </c>
      <c r="AH39" s="5">
        <f>AD39-AC39</f>
        <v>3.0999999999999996</v>
      </c>
    </row>
    <row r="40" spans="4:34" x14ac:dyDescent="0.25">
      <c r="D40" s="2" t="s">
        <v>57</v>
      </c>
      <c r="E40" s="2">
        <v>3.9333333333333336</v>
      </c>
      <c r="F40" s="2"/>
      <c r="G40">
        <v>16</v>
      </c>
      <c r="H40">
        <f>B14/$B$10*100</f>
        <v>789.0744017657837</v>
      </c>
      <c r="I40" s="1">
        <f t="shared" si="0"/>
        <v>159.84251968503938</v>
      </c>
      <c r="J40">
        <f t="shared" si="1"/>
        <v>99.363057324840753</v>
      </c>
      <c r="K40">
        <f t="shared" si="2"/>
        <v>133.64485981308411</v>
      </c>
      <c r="L40">
        <f t="shared" si="3"/>
        <v>139.86013986013987</v>
      </c>
      <c r="M40">
        <f t="shared" si="4"/>
        <v>124.86772486772489</v>
      </c>
      <c r="N40">
        <f t="shared" si="5"/>
        <v>97.297297297297277</v>
      </c>
      <c r="O40">
        <f t="shared" si="6"/>
        <v>105.26315789473684</v>
      </c>
      <c r="P40">
        <f t="shared" si="7"/>
        <v>125.19685039370079</v>
      </c>
      <c r="Q40" s="2">
        <f t="shared" si="8"/>
        <v>179.86111111111111</v>
      </c>
      <c r="S40" s="5">
        <f t="shared" si="11"/>
        <v>-11</v>
      </c>
      <c r="T40" s="5"/>
      <c r="U40" s="5">
        <f t="shared" si="12"/>
        <v>1.0999999999999996</v>
      </c>
      <c r="V40" s="5">
        <f t="shared" si="12"/>
        <v>-1</v>
      </c>
      <c r="W40" s="5">
        <f t="shared" si="12"/>
        <v>0.26666666666666705</v>
      </c>
      <c r="X40" s="5">
        <f t="shared" si="12"/>
        <v>1.166666666666667</v>
      </c>
      <c r="Y40" s="5">
        <f t="shared" si="12"/>
        <v>0.83333333333333304</v>
      </c>
      <c r="Z40" s="5">
        <f t="shared" si="12"/>
        <v>-1.5000000000000018</v>
      </c>
      <c r="AA40" s="5">
        <f t="shared" si="12"/>
        <v>0.13333333333333286</v>
      </c>
      <c r="AB40" s="5">
        <f t="shared" si="12"/>
        <v>0.16666666666666607</v>
      </c>
      <c r="AC40" s="5">
        <f t="shared" si="13"/>
        <v>-1.5000000000000018</v>
      </c>
      <c r="AD40" s="5">
        <f t="shared" si="14"/>
        <v>1.166666666666667</v>
      </c>
      <c r="AE40" s="5">
        <f t="shared" si="15"/>
        <v>0.5</v>
      </c>
      <c r="AF40" s="5">
        <f t="shared" ref="AF40:AF50" si="17">1000*(S40-$AF$74)/($AF$75-$AF$74)</f>
        <v>58.823529411764703</v>
      </c>
      <c r="AG40" s="5">
        <f t="shared" si="16"/>
        <v>-1.5000000000000018</v>
      </c>
      <c r="AH40" s="5">
        <f t="shared" ref="AH40:AH51" si="18">AD40-AC40</f>
        <v>2.6666666666666687</v>
      </c>
    </row>
    <row r="41" spans="4:34" x14ac:dyDescent="0.25">
      <c r="D41" s="2" t="s">
        <v>58</v>
      </c>
      <c r="E41" s="2">
        <v>4.1000000000000005</v>
      </c>
      <c r="F41" s="2"/>
      <c r="G41">
        <v>17</v>
      </c>
      <c r="I41" s="1">
        <f t="shared" si="0"/>
        <v>146.45669291338584</v>
      </c>
      <c r="J41">
        <f t="shared" si="1"/>
        <v>95.541401273885356</v>
      </c>
      <c r="K41">
        <f t="shared" si="2"/>
        <v>143.92523364485982</v>
      </c>
      <c r="L41">
        <f t="shared" si="3"/>
        <v>132.86713286713285</v>
      </c>
      <c r="M41">
        <f t="shared" si="4"/>
        <v>117.989417989418</v>
      </c>
      <c r="N41">
        <f t="shared" si="5"/>
        <v>95.045045045045043</v>
      </c>
      <c r="O41">
        <f t="shared" si="6"/>
        <v>98.830409356725141</v>
      </c>
      <c r="P41">
        <f t="shared" si="7"/>
        <v>120.4724409448819</v>
      </c>
      <c r="Q41" s="2">
        <f t="shared" si="8"/>
        <v>172.22222222222226</v>
      </c>
      <c r="S41" s="5">
        <f t="shared" si="11"/>
        <v>-10</v>
      </c>
      <c r="T41" s="5"/>
      <c r="U41" s="5">
        <f t="shared" si="12"/>
        <v>0.5</v>
      </c>
      <c r="V41" s="5">
        <f t="shared" si="12"/>
        <v>-0.29999999999999982</v>
      </c>
      <c r="W41" s="5">
        <f t="shared" si="12"/>
        <v>0.26666666666666705</v>
      </c>
      <c r="X41" s="5">
        <f t="shared" si="12"/>
        <v>1.1333333333333346</v>
      </c>
      <c r="Y41" s="5">
        <f t="shared" si="12"/>
        <v>0.59999999999999964</v>
      </c>
      <c r="Z41" s="5">
        <f t="shared" si="12"/>
        <v>-1.5333333333333341</v>
      </c>
      <c r="AA41" s="5">
        <f t="shared" si="12"/>
        <v>0</v>
      </c>
      <c r="AB41" s="5">
        <f t="shared" si="12"/>
        <v>0.29999999999999982</v>
      </c>
      <c r="AC41" s="5">
        <f t="shared" si="13"/>
        <v>-1.5333333333333341</v>
      </c>
      <c r="AD41" s="5">
        <f t="shared" si="14"/>
        <v>1.1333333333333346</v>
      </c>
      <c r="AE41" s="5">
        <f t="shared" si="15"/>
        <v>0.30000000000000071</v>
      </c>
      <c r="AF41" s="5">
        <f t="shared" si="17"/>
        <v>88.235294117647058</v>
      </c>
      <c r="AG41" s="5">
        <f t="shared" si="16"/>
        <v>-1.5333333333333341</v>
      </c>
      <c r="AH41" s="5">
        <f t="shared" si="18"/>
        <v>2.6666666666666687</v>
      </c>
    </row>
    <row r="42" spans="4:34" x14ac:dyDescent="0.25">
      <c r="D42" s="2" t="s">
        <v>0</v>
      </c>
      <c r="E42" s="2">
        <v>4.2333333333333334</v>
      </c>
      <c r="F42" s="2">
        <v>1</v>
      </c>
      <c r="G42">
        <v>18</v>
      </c>
      <c r="I42" s="1">
        <f t="shared" si="0"/>
        <v>133.07086614173227</v>
      </c>
      <c r="J42">
        <f t="shared" si="1"/>
        <v>94.904458598726094</v>
      </c>
      <c r="K42">
        <f t="shared" si="2"/>
        <v>145.79439252336451</v>
      </c>
      <c r="L42">
        <f t="shared" si="3"/>
        <v>125.87412587412588</v>
      </c>
      <c r="M42">
        <f t="shared" si="4"/>
        <v>117.989417989418</v>
      </c>
      <c r="N42">
        <f t="shared" si="5"/>
        <v>95.045045045045043</v>
      </c>
      <c r="O42">
        <f t="shared" si="6"/>
        <v>95.906432748537995</v>
      </c>
      <c r="P42">
        <f t="shared" si="7"/>
        <v>117.32283464566929</v>
      </c>
      <c r="Q42" s="2">
        <f t="shared" si="8"/>
        <v>170.83333333333331</v>
      </c>
      <c r="S42" s="5">
        <f t="shared" si="11"/>
        <v>-9</v>
      </c>
      <c r="T42" s="5"/>
      <c r="U42" s="5">
        <f t="shared" si="12"/>
        <v>0.16666666666666607</v>
      </c>
      <c r="V42" s="5">
        <f t="shared" si="12"/>
        <v>1.0666666666666664</v>
      </c>
      <c r="W42" s="5">
        <f t="shared" si="12"/>
        <v>0.23333333333333295</v>
      </c>
      <c r="X42" s="5">
        <f t="shared" si="12"/>
        <v>1.2666666666666675</v>
      </c>
      <c r="Y42" s="5">
        <f t="shared" si="12"/>
        <v>0.36666666666666714</v>
      </c>
      <c r="Z42" s="5">
        <f t="shared" si="12"/>
        <v>-1.700000000000002</v>
      </c>
      <c r="AA42" s="5">
        <f t="shared" si="12"/>
        <v>-0.23333333333333428</v>
      </c>
      <c r="AB42" s="5">
        <f t="shared" si="12"/>
        <v>0.20000000000000018</v>
      </c>
      <c r="AC42" s="5">
        <f t="shared" si="13"/>
        <v>-1.700000000000002</v>
      </c>
      <c r="AD42" s="5">
        <f t="shared" si="14"/>
        <v>1.2666666666666675</v>
      </c>
      <c r="AE42" s="5">
        <f t="shared" si="15"/>
        <v>0.16666666666666696</v>
      </c>
      <c r="AF42" s="5">
        <f t="shared" si="17"/>
        <v>117.64705882352941</v>
      </c>
      <c r="AG42" s="5">
        <f t="shared" si="16"/>
        <v>-1.700000000000002</v>
      </c>
      <c r="AH42" s="5">
        <f t="shared" si="18"/>
        <v>2.9666666666666694</v>
      </c>
    </row>
    <row r="43" spans="4:34" x14ac:dyDescent="0.25">
      <c r="D43" s="2" t="s">
        <v>59</v>
      </c>
      <c r="E43" s="2">
        <v>4.9333333333333336</v>
      </c>
      <c r="F43" s="2"/>
      <c r="G43">
        <v>19</v>
      </c>
      <c r="I43" s="1">
        <f t="shared" si="0"/>
        <v>130.70866141732284</v>
      </c>
      <c r="J43">
        <f t="shared" si="1"/>
        <v>93.630573248407629</v>
      </c>
      <c r="K43">
        <f t="shared" si="2"/>
        <v>157.94392523364488</v>
      </c>
      <c r="L43">
        <f t="shared" si="3"/>
        <v>126.57342657342659</v>
      </c>
      <c r="M43">
        <f t="shared" si="4"/>
        <v>115.87301587301589</v>
      </c>
      <c r="N43">
        <f t="shared" si="5"/>
        <v>96.84684684684683</v>
      </c>
      <c r="O43">
        <f t="shared" si="6"/>
        <v>99.415204678362585</v>
      </c>
      <c r="P43">
        <f t="shared" si="7"/>
        <v>117.32283464566929</v>
      </c>
      <c r="Q43" s="2">
        <f t="shared" si="8"/>
        <v>167.36111111111111</v>
      </c>
      <c r="S43" s="5">
        <f t="shared" si="11"/>
        <v>-8</v>
      </c>
      <c r="T43" s="5">
        <f t="shared" ref="T43:T47" si="19">T8-T$16</f>
        <v>0.94831232208214722</v>
      </c>
      <c r="U43" s="5">
        <f t="shared" si="12"/>
        <v>-0.13333333333333375</v>
      </c>
      <c r="V43" s="5">
        <f t="shared" si="12"/>
        <v>2.1333333333333337</v>
      </c>
      <c r="W43" s="5">
        <f t="shared" si="12"/>
        <v>0.33333333333333348</v>
      </c>
      <c r="X43" s="5">
        <f t="shared" si="12"/>
        <v>1.166666666666667</v>
      </c>
      <c r="Y43" s="5">
        <f t="shared" si="12"/>
        <v>3.3333333333333215E-2</v>
      </c>
      <c r="Z43" s="5">
        <f t="shared" si="12"/>
        <v>-1.5333333333333341</v>
      </c>
      <c r="AA43" s="5">
        <f t="shared" si="12"/>
        <v>-0.23333333333333428</v>
      </c>
      <c r="AB43" s="5">
        <f t="shared" si="12"/>
        <v>6.666666666666643E-2</v>
      </c>
      <c r="AC43" s="5">
        <f t="shared" si="13"/>
        <v>-1.5333333333333341</v>
      </c>
      <c r="AD43" s="5">
        <f t="shared" si="14"/>
        <v>2.1333333333333337</v>
      </c>
      <c r="AE43" s="5">
        <f t="shared" si="15"/>
        <v>0.16666666666666696</v>
      </c>
      <c r="AF43" s="5">
        <f t="shared" si="17"/>
        <v>147.05882352941177</v>
      </c>
      <c r="AG43" s="5">
        <f t="shared" si="16"/>
        <v>-1.5333333333333341</v>
      </c>
      <c r="AH43" s="5">
        <f t="shared" si="18"/>
        <v>3.6666666666666679</v>
      </c>
    </row>
    <row r="44" spans="4:34" x14ac:dyDescent="0.25">
      <c r="D44" s="2" t="s">
        <v>60</v>
      </c>
      <c r="E44" s="2">
        <v>6.3</v>
      </c>
      <c r="F44" s="2"/>
      <c r="G44">
        <v>20</v>
      </c>
      <c r="H44">
        <f>B15/$B$10*100</f>
        <v>688.88995942265308</v>
      </c>
      <c r="I44" s="1">
        <f t="shared" si="0"/>
        <v>131.49606299212599</v>
      </c>
      <c r="J44">
        <f t="shared" si="1"/>
        <v>89.171974522292984</v>
      </c>
      <c r="K44">
        <f t="shared" si="2"/>
        <v>185.04672897196264</v>
      </c>
      <c r="L44">
        <f t="shared" si="3"/>
        <v>123.77622377622377</v>
      </c>
      <c r="M44">
        <f t="shared" si="4"/>
        <v>114.81481481481481</v>
      </c>
      <c r="N44">
        <f t="shared" si="5"/>
        <v>94.144144144144121</v>
      </c>
      <c r="O44">
        <f t="shared" si="6"/>
        <v>99.415204678362585</v>
      </c>
      <c r="P44">
        <f t="shared" si="7"/>
        <v>111.81102362204724</v>
      </c>
      <c r="Q44" s="2">
        <f t="shared" si="8"/>
        <v>162.5</v>
      </c>
      <c r="S44" s="5">
        <f t="shared" si="11"/>
        <v>-7</v>
      </c>
      <c r="T44" s="5"/>
      <c r="U44" s="5">
        <f t="shared" si="12"/>
        <v>0</v>
      </c>
      <c r="V44" s="5">
        <f t="shared" si="12"/>
        <v>2.0999999999999996</v>
      </c>
      <c r="W44" s="5">
        <f t="shared" si="12"/>
        <v>0.16666666666666652</v>
      </c>
      <c r="X44" s="5">
        <f t="shared" si="12"/>
        <v>1</v>
      </c>
      <c r="Y44" s="5">
        <f t="shared" si="12"/>
        <v>-0.29999999999999982</v>
      </c>
      <c r="Z44" s="5">
        <f t="shared" si="12"/>
        <v>-1.4333333333333353</v>
      </c>
      <c r="AA44" s="5">
        <f t="shared" si="12"/>
        <v>-0.36666666666666714</v>
      </c>
      <c r="AB44" s="5">
        <f t="shared" si="12"/>
        <v>3.3333333333333215E-2</v>
      </c>
      <c r="AC44" s="5">
        <f t="shared" si="13"/>
        <v>-1.4333333333333353</v>
      </c>
      <c r="AD44" s="5">
        <f t="shared" si="14"/>
        <v>2.0999999999999996</v>
      </c>
      <c r="AE44" s="5">
        <f t="shared" si="15"/>
        <v>-6.666666666666643E-2</v>
      </c>
      <c r="AF44" s="5">
        <f t="shared" si="17"/>
        <v>176.47058823529412</v>
      </c>
      <c r="AG44" s="5">
        <f t="shared" si="16"/>
        <v>-1.4333333333333353</v>
      </c>
      <c r="AH44" s="5">
        <f t="shared" si="18"/>
        <v>3.533333333333335</v>
      </c>
    </row>
    <row r="45" spans="4:34" x14ac:dyDescent="0.25">
      <c r="D45" s="2" t="s">
        <v>61</v>
      </c>
      <c r="E45" s="2">
        <v>7.3666666666666671</v>
      </c>
      <c r="F45" s="2"/>
      <c r="S45" s="5">
        <f t="shared" si="11"/>
        <v>-6</v>
      </c>
      <c r="T45" s="5"/>
      <c r="U45" s="5">
        <f t="shared" si="12"/>
        <v>-0.19999999999999929</v>
      </c>
      <c r="V45" s="5">
        <f t="shared" si="12"/>
        <v>1.1333333333333337</v>
      </c>
      <c r="W45" s="5">
        <f t="shared" si="12"/>
        <v>0</v>
      </c>
      <c r="X45" s="5">
        <f t="shared" si="12"/>
        <v>0.93333333333333357</v>
      </c>
      <c r="Y45" s="5">
        <f t="shared" si="12"/>
        <v>-0.26666666666666572</v>
      </c>
      <c r="Z45" s="5">
        <f t="shared" si="12"/>
        <v>-1.1000000000000014</v>
      </c>
      <c r="AA45" s="5">
        <f t="shared" si="12"/>
        <v>-0.5</v>
      </c>
      <c r="AB45" s="5">
        <f t="shared" si="12"/>
        <v>0</v>
      </c>
      <c r="AC45" s="5">
        <f t="shared" si="13"/>
        <v>-1.1000000000000014</v>
      </c>
      <c r="AD45" s="5">
        <f t="shared" si="14"/>
        <v>1.1333333333333337</v>
      </c>
      <c r="AE45" s="5">
        <f t="shared" si="15"/>
        <v>-0.16666666666666607</v>
      </c>
      <c r="AF45" s="5">
        <f t="shared" si="17"/>
        <v>205.88235294117646</v>
      </c>
      <c r="AG45" s="5">
        <f t="shared" si="16"/>
        <v>-1.1000000000000014</v>
      </c>
      <c r="AH45" s="5">
        <f t="shared" si="18"/>
        <v>2.2333333333333352</v>
      </c>
    </row>
    <row r="46" spans="4:34" x14ac:dyDescent="0.25">
      <c r="D46" s="2" t="s">
        <v>62</v>
      </c>
      <c r="E46" s="2">
        <v>7.333333333333333</v>
      </c>
      <c r="F46" s="2"/>
      <c r="S46" s="5">
        <f t="shared" si="11"/>
        <v>-5</v>
      </c>
      <c r="T46" s="5"/>
      <c r="U46" s="5">
        <f t="shared" si="12"/>
        <v>-3.3333333333333215E-2</v>
      </c>
      <c r="V46" s="5">
        <f t="shared" si="12"/>
        <v>0.59999999999999964</v>
      </c>
      <c r="W46" s="5">
        <f t="shared" si="12"/>
        <v>-3.3333333333333215E-2</v>
      </c>
      <c r="X46" s="5">
        <f t="shared" si="12"/>
        <v>0.79999999999999982</v>
      </c>
      <c r="Y46" s="5">
        <f t="shared" si="12"/>
        <v>-0.40000000000000036</v>
      </c>
      <c r="Z46" s="5">
        <f t="shared" si="12"/>
        <v>-6.6666666666668206E-2</v>
      </c>
      <c r="AA46" s="5">
        <f t="shared" si="12"/>
        <v>-0.46666666666666679</v>
      </c>
      <c r="AB46" s="5">
        <f t="shared" si="12"/>
        <v>-0.16666666666666696</v>
      </c>
      <c r="AC46" s="5">
        <f t="shared" si="13"/>
        <v>-0.46666666666666679</v>
      </c>
      <c r="AD46" s="5">
        <f t="shared" si="14"/>
        <v>0.79999999999999982</v>
      </c>
      <c r="AE46" s="5">
        <f t="shared" si="15"/>
        <v>-0.16666666666666607</v>
      </c>
      <c r="AF46" s="5">
        <f t="shared" si="17"/>
        <v>235.29411764705881</v>
      </c>
      <c r="AG46" s="5">
        <f t="shared" si="16"/>
        <v>-0.46666666666666679</v>
      </c>
      <c r="AH46" s="5">
        <f t="shared" si="18"/>
        <v>1.2666666666666666</v>
      </c>
    </row>
    <row r="47" spans="4:34" x14ac:dyDescent="0.25">
      <c r="D47" s="2" t="s">
        <v>63</v>
      </c>
      <c r="E47" s="2">
        <v>6.3666666666666671</v>
      </c>
      <c r="F47" s="2"/>
      <c r="S47" s="5">
        <f t="shared" si="11"/>
        <v>-4</v>
      </c>
      <c r="T47" s="5">
        <f t="shared" si="19"/>
        <v>1.2483123220821479</v>
      </c>
      <c r="U47" s="5">
        <f t="shared" si="12"/>
        <v>-9.9999999999999645E-2</v>
      </c>
      <c r="V47" s="5">
        <f t="shared" si="12"/>
        <v>-0.13333333333333286</v>
      </c>
      <c r="W47" s="5">
        <f t="shared" si="12"/>
        <v>-0.16666666666666652</v>
      </c>
      <c r="X47" s="5">
        <f t="shared" si="12"/>
        <v>0.59999999999999964</v>
      </c>
      <c r="Y47" s="5">
        <f t="shared" si="12"/>
        <v>-0.43333333333333268</v>
      </c>
      <c r="Z47" s="5">
        <f t="shared" si="12"/>
        <v>0.26666666666666572</v>
      </c>
      <c r="AA47" s="5">
        <f t="shared" si="12"/>
        <v>-0.46666666666666679</v>
      </c>
      <c r="AB47" s="5">
        <f t="shared" si="12"/>
        <v>-0.20000000000000018</v>
      </c>
      <c r="AC47" s="5">
        <f t="shared" si="13"/>
        <v>-0.46666666666666679</v>
      </c>
      <c r="AD47" s="5">
        <f t="shared" si="14"/>
        <v>0.59999999999999964</v>
      </c>
      <c r="AE47" s="5">
        <f t="shared" si="15"/>
        <v>-0.36666666666666625</v>
      </c>
      <c r="AF47" s="5">
        <f t="shared" si="17"/>
        <v>264.70588235294116</v>
      </c>
      <c r="AG47" s="5">
        <f t="shared" si="16"/>
        <v>-0.46666666666666679</v>
      </c>
      <c r="AH47" s="5">
        <f t="shared" si="18"/>
        <v>1.0666666666666664</v>
      </c>
    </row>
    <row r="48" spans="4:34" x14ac:dyDescent="0.25">
      <c r="D48" s="2" t="s">
        <v>64</v>
      </c>
      <c r="E48" s="2">
        <v>5.833333333333333</v>
      </c>
      <c r="F48" s="2"/>
      <c r="S48" s="5">
        <f t="shared" si="11"/>
        <v>-3</v>
      </c>
      <c r="T48" s="5"/>
      <c r="U48" s="5">
        <f t="shared" si="12"/>
        <v>-0.10000000000000053</v>
      </c>
      <c r="V48" s="5">
        <f t="shared" si="12"/>
        <v>3.3333333333333215E-2</v>
      </c>
      <c r="W48" s="5">
        <f t="shared" si="12"/>
        <v>-0.16666666666666652</v>
      </c>
      <c r="X48" s="5">
        <f t="shared" si="12"/>
        <v>0.16666666666666696</v>
      </c>
      <c r="Y48" s="5">
        <f t="shared" si="12"/>
        <v>-0.60000000000000053</v>
      </c>
      <c r="Z48" s="5">
        <f t="shared" si="12"/>
        <v>0</v>
      </c>
      <c r="AA48" s="5">
        <f t="shared" si="12"/>
        <v>-0.33333333333333304</v>
      </c>
      <c r="AB48" s="5">
        <f t="shared" si="12"/>
        <v>-0.29999999999999982</v>
      </c>
      <c r="AC48" s="5">
        <f t="shared" si="13"/>
        <v>-0.60000000000000053</v>
      </c>
      <c r="AD48" s="5">
        <f t="shared" si="14"/>
        <v>0.16666666666666696</v>
      </c>
      <c r="AE48" s="5">
        <f t="shared" si="15"/>
        <v>-0.29999999999999982</v>
      </c>
      <c r="AF48" s="5">
        <f t="shared" si="17"/>
        <v>294.11764705882354</v>
      </c>
      <c r="AG48" s="5">
        <f t="shared" si="16"/>
        <v>-0.60000000000000053</v>
      </c>
      <c r="AH48" s="5">
        <f t="shared" si="18"/>
        <v>0.7666666666666675</v>
      </c>
    </row>
    <row r="49" spans="4:34" x14ac:dyDescent="0.25">
      <c r="D49" s="2" t="s">
        <v>65</v>
      </c>
      <c r="E49" s="2">
        <v>5.1000000000000005</v>
      </c>
      <c r="F49" s="2"/>
      <c r="S49" s="5">
        <f t="shared" si="11"/>
        <v>-2</v>
      </c>
      <c r="T49" s="5"/>
      <c r="U49" s="5">
        <f t="shared" si="12"/>
        <v>-0.29999999999999982</v>
      </c>
      <c r="V49" s="5">
        <f t="shared" si="12"/>
        <v>0.36666666666666714</v>
      </c>
      <c r="W49" s="5">
        <f t="shared" si="12"/>
        <v>-0.13333333333333286</v>
      </c>
      <c r="X49" s="5">
        <f t="shared" si="12"/>
        <v>0.16666666666666696</v>
      </c>
      <c r="Y49" s="5">
        <f t="shared" si="12"/>
        <v>-0.43333333333333268</v>
      </c>
      <c r="Z49" s="5">
        <f t="shared" si="12"/>
        <v>3.3333333333332327E-2</v>
      </c>
      <c r="AA49" s="5">
        <f t="shared" si="12"/>
        <v>-0.40000000000000036</v>
      </c>
      <c r="AB49" s="5">
        <f t="shared" si="12"/>
        <v>-0.23333333333333339</v>
      </c>
      <c r="AC49" s="5">
        <f t="shared" si="13"/>
        <v>-0.43333333333333268</v>
      </c>
      <c r="AD49" s="5">
        <f t="shared" si="14"/>
        <v>0.36666666666666714</v>
      </c>
      <c r="AE49" s="5">
        <f t="shared" si="15"/>
        <v>-0.29999999999999982</v>
      </c>
      <c r="AF49" s="5">
        <f t="shared" si="17"/>
        <v>323.52941176470586</v>
      </c>
      <c r="AG49" s="5">
        <f t="shared" si="16"/>
        <v>-0.43333333333333268</v>
      </c>
      <c r="AH49" s="5">
        <f t="shared" si="18"/>
        <v>0.79999999999999982</v>
      </c>
    </row>
    <row r="50" spans="4:34" x14ac:dyDescent="0.25">
      <c r="D50" s="2" t="s">
        <v>66</v>
      </c>
      <c r="E50" s="2">
        <v>5.2666666666666666</v>
      </c>
      <c r="F50" s="2"/>
      <c r="S50" s="5">
        <f>S51-1</f>
        <v>-1</v>
      </c>
      <c r="T50" s="5"/>
      <c r="U50" s="5">
        <f t="shared" si="12"/>
        <v>-0.13333333333333286</v>
      </c>
      <c r="V50" s="5">
        <f t="shared" si="12"/>
        <v>-9.9999999999999645E-2</v>
      </c>
      <c r="W50" s="5">
        <f t="shared" si="12"/>
        <v>0</v>
      </c>
      <c r="X50" s="5">
        <f t="shared" si="12"/>
        <v>3.3333333333333215E-2</v>
      </c>
      <c r="Y50" s="5">
        <f t="shared" si="12"/>
        <v>-0.33333333333333393</v>
      </c>
      <c r="Z50" s="5">
        <f t="shared" si="12"/>
        <v>0</v>
      </c>
      <c r="AA50" s="5">
        <f t="shared" si="12"/>
        <v>-0.36666666666666714</v>
      </c>
      <c r="AB50" s="5">
        <f t="shared" si="12"/>
        <v>-0.33333333333333348</v>
      </c>
      <c r="AC50" s="5">
        <f t="shared" si="13"/>
        <v>-0.36666666666666714</v>
      </c>
      <c r="AD50" s="5">
        <f t="shared" si="14"/>
        <v>3.3333333333333215E-2</v>
      </c>
      <c r="AE50" s="5">
        <f t="shared" si="15"/>
        <v>-0.13333333333333286</v>
      </c>
      <c r="AF50" s="5">
        <f t="shared" si="17"/>
        <v>352.94117647058823</v>
      </c>
      <c r="AG50" s="5">
        <f t="shared" si="16"/>
        <v>-0.36666666666666714</v>
      </c>
      <c r="AH50" s="5">
        <f t="shared" si="18"/>
        <v>0.40000000000000036</v>
      </c>
    </row>
    <row r="51" spans="4:34" x14ac:dyDescent="0.25">
      <c r="D51" s="2" t="s">
        <v>67</v>
      </c>
      <c r="E51" s="2">
        <v>5.6000000000000005</v>
      </c>
      <c r="F51" s="2"/>
      <c r="S51" s="5">
        <v>0</v>
      </c>
      <c r="T51" s="5">
        <f t="shared" ref="T51:AB51" si="20">T16-T$16</f>
        <v>0</v>
      </c>
      <c r="U51" s="5">
        <f t="shared" si="20"/>
        <v>0</v>
      </c>
      <c r="V51" s="5">
        <f t="shared" si="20"/>
        <v>0</v>
      </c>
      <c r="W51" s="5">
        <f t="shared" si="20"/>
        <v>0</v>
      </c>
      <c r="X51" s="5">
        <f t="shared" si="20"/>
        <v>0</v>
      </c>
      <c r="Y51" s="5">
        <f t="shared" si="20"/>
        <v>0</v>
      </c>
      <c r="Z51" s="5">
        <f t="shared" si="20"/>
        <v>0</v>
      </c>
      <c r="AA51" s="5">
        <f t="shared" si="20"/>
        <v>0</v>
      </c>
      <c r="AB51" s="5">
        <f t="shared" si="20"/>
        <v>0</v>
      </c>
      <c r="AC51" s="5">
        <f t="shared" si="13"/>
        <v>0</v>
      </c>
      <c r="AD51" s="5">
        <f t="shared" si="14"/>
        <v>0</v>
      </c>
      <c r="AE51" s="5">
        <f t="shared" ref="AE51:AE71" si="21">AC16-AC$16</f>
        <v>0</v>
      </c>
      <c r="AF51" s="5">
        <f t="shared" ref="AF51:AF71" si="22">1000*(S51-$AF$74)/($AF$75-$AF$74)</f>
        <v>382.35294117647061</v>
      </c>
      <c r="AG51" s="5">
        <f t="shared" si="16"/>
        <v>0</v>
      </c>
      <c r="AH51" s="5">
        <f t="shared" si="18"/>
        <v>0</v>
      </c>
    </row>
    <row r="52" spans="4:34" x14ac:dyDescent="0.25">
      <c r="D52" s="2" t="s">
        <v>68</v>
      </c>
      <c r="E52" s="2">
        <v>5.1333333333333337</v>
      </c>
      <c r="F52" s="2"/>
      <c r="S52" s="5">
        <v>1</v>
      </c>
      <c r="T52" s="5"/>
      <c r="U52" s="5">
        <f t="shared" ref="U52:AB61" si="23">U17-U$16</f>
        <v>0.70000000000000018</v>
      </c>
      <c r="V52" s="5">
        <f t="shared" si="23"/>
        <v>0.30000000000000071</v>
      </c>
      <c r="W52" s="5">
        <f t="shared" si="23"/>
        <v>0.60000000000000053</v>
      </c>
      <c r="X52" s="5">
        <f t="shared" si="23"/>
        <v>0.36666666666666714</v>
      </c>
      <c r="Y52" s="5">
        <f t="shared" si="23"/>
        <v>1.0333333333333332</v>
      </c>
      <c r="Z52" s="5">
        <f t="shared" si="23"/>
        <v>0.83333333333333304</v>
      </c>
      <c r="AA52" s="5">
        <f t="shared" si="23"/>
        <v>0.43333333333333357</v>
      </c>
      <c r="AB52" s="5">
        <f t="shared" si="23"/>
        <v>0.16666666666666607</v>
      </c>
      <c r="AC52" s="5">
        <f t="shared" si="13"/>
        <v>0.16666666666666607</v>
      </c>
      <c r="AD52" s="5">
        <f t="shared" si="14"/>
        <v>1.0333333333333332</v>
      </c>
      <c r="AE52" s="5">
        <f t="shared" si="21"/>
        <v>0.20000000000000018</v>
      </c>
      <c r="AF52" s="5">
        <f t="shared" si="22"/>
        <v>411.76470588235293</v>
      </c>
      <c r="AG52" s="5">
        <f t="shared" ref="AG52:AG71" si="24">AC52</f>
        <v>0.16666666666666607</v>
      </c>
      <c r="AH52" s="5">
        <f t="shared" ref="AH52:AH71" si="25">AD52-AC52</f>
        <v>0.86666666666666714</v>
      </c>
    </row>
    <row r="53" spans="4:34" x14ac:dyDescent="0.25">
      <c r="D53" s="2" t="s">
        <v>1</v>
      </c>
      <c r="E53" s="2">
        <v>5.2333333333333334</v>
      </c>
      <c r="F53" s="2">
        <v>1</v>
      </c>
      <c r="S53" s="5">
        <v>2</v>
      </c>
      <c r="T53" s="5"/>
      <c r="U53" s="5">
        <f t="shared" si="23"/>
        <v>2.0666666666666664</v>
      </c>
      <c r="V53" s="5">
        <f t="shared" si="23"/>
        <v>1.0333333333333323</v>
      </c>
      <c r="W53" s="5">
        <f t="shared" si="23"/>
        <v>1.2000000000000002</v>
      </c>
      <c r="X53" s="5">
        <f t="shared" si="23"/>
        <v>0.43333333333333357</v>
      </c>
      <c r="Y53" s="5">
        <f t="shared" si="23"/>
        <v>1.3666666666666671</v>
      </c>
      <c r="Z53" s="5">
        <f t="shared" si="23"/>
        <v>1.4333333333333327</v>
      </c>
      <c r="AA53" s="5">
        <f t="shared" si="23"/>
        <v>0.90000000000000036</v>
      </c>
      <c r="AB53" s="5">
        <f t="shared" si="23"/>
        <v>0.59999999999999964</v>
      </c>
      <c r="AC53" s="5">
        <f t="shared" si="13"/>
        <v>0.43333333333333357</v>
      </c>
      <c r="AD53" s="5">
        <f t="shared" si="14"/>
        <v>2.0666666666666664</v>
      </c>
      <c r="AE53" s="5">
        <f t="shared" si="21"/>
        <v>0.53333333333333321</v>
      </c>
      <c r="AF53" s="5">
        <f t="shared" si="22"/>
        <v>441.1764705882353</v>
      </c>
      <c r="AG53" s="5">
        <f t="shared" si="24"/>
        <v>0.43333333333333357</v>
      </c>
      <c r="AH53" s="5">
        <f t="shared" si="25"/>
        <v>1.6333333333333329</v>
      </c>
    </row>
    <row r="54" spans="4:34" x14ac:dyDescent="0.25">
      <c r="D54" s="2" t="s">
        <v>69</v>
      </c>
      <c r="E54" s="2">
        <v>5.5333333333333341</v>
      </c>
      <c r="F54" s="2"/>
      <c r="S54" s="5">
        <v>3</v>
      </c>
      <c r="T54" s="5"/>
      <c r="U54" s="5">
        <f t="shared" si="23"/>
        <v>3.1333333333333337</v>
      </c>
      <c r="V54" s="5">
        <f t="shared" si="23"/>
        <v>1.5666666666666664</v>
      </c>
      <c r="W54" s="5">
        <f t="shared" si="23"/>
        <v>1.6000000000000005</v>
      </c>
      <c r="X54" s="5">
        <f t="shared" si="23"/>
        <v>0.86666666666666625</v>
      </c>
      <c r="Y54" s="5">
        <f t="shared" si="23"/>
        <v>1.0999999999999996</v>
      </c>
      <c r="Z54" s="5">
        <f t="shared" si="23"/>
        <v>2.0333333333333341</v>
      </c>
      <c r="AA54" s="5">
        <f t="shared" si="23"/>
        <v>1.1333333333333329</v>
      </c>
      <c r="AB54" s="5">
        <f t="shared" si="23"/>
        <v>1.2666666666666666</v>
      </c>
      <c r="AC54" s="5">
        <f t="shared" si="13"/>
        <v>0.86666666666666625</v>
      </c>
      <c r="AD54" s="5">
        <f t="shared" si="14"/>
        <v>3.1333333333333337</v>
      </c>
      <c r="AE54" s="5">
        <f t="shared" si="21"/>
        <v>1.2000000000000002</v>
      </c>
      <c r="AF54" s="5">
        <f t="shared" si="22"/>
        <v>470.58823529411762</v>
      </c>
      <c r="AG54" s="5">
        <f t="shared" si="24"/>
        <v>0.86666666666666625</v>
      </c>
      <c r="AH54" s="5">
        <f t="shared" si="25"/>
        <v>2.2666666666666675</v>
      </c>
    </row>
    <row r="55" spans="4:34" x14ac:dyDescent="0.25">
      <c r="D55" s="2" t="s">
        <v>70</v>
      </c>
      <c r="E55" s="2">
        <v>6.2666666666666657</v>
      </c>
      <c r="F55" s="2"/>
      <c r="S55" s="5">
        <v>4</v>
      </c>
      <c r="T55" s="5">
        <f>T20-T$16</f>
        <v>5.559673221319402</v>
      </c>
      <c r="U55" s="5">
        <f t="shared" si="23"/>
        <v>3.0999999999999996</v>
      </c>
      <c r="V55" s="5">
        <f t="shared" si="23"/>
        <v>1.7666666666666666</v>
      </c>
      <c r="W55" s="5">
        <f t="shared" si="23"/>
        <v>2.2666666666666666</v>
      </c>
      <c r="X55" s="5">
        <f t="shared" si="23"/>
        <v>1.8333333333333339</v>
      </c>
      <c r="Y55" s="5">
        <f t="shared" si="23"/>
        <v>1.1333333333333337</v>
      </c>
      <c r="Z55" s="5">
        <f t="shared" si="23"/>
        <v>2.4999999999999991</v>
      </c>
      <c r="AA55" s="5">
        <f t="shared" si="23"/>
        <v>1.166666666666667</v>
      </c>
      <c r="AB55" s="5">
        <f t="shared" si="23"/>
        <v>1.4666666666666668</v>
      </c>
      <c r="AC55" s="5">
        <f t="shared" si="13"/>
        <v>1.1333333333333337</v>
      </c>
      <c r="AD55" s="5">
        <f t="shared" si="14"/>
        <v>3.0999999999999996</v>
      </c>
      <c r="AE55" s="5">
        <f t="shared" si="21"/>
        <v>2.0666666666666673</v>
      </c>
      <c r="AF55" s="5">
        <f t="shared" si="22"/>
        <v>500</v>
      </c>
      <c r="AG55" s="5">
        <f t="shared" si="24"/>
        <v>1.1333333333333337</v>
      </c>
      <c r="AH55" s="5">
        <f t="shared" si="25"/>
        <v>1.9666666666666659</v>
      </c>
    </row>
    <row r="56" spans="4:34" x14ac:dyDescent="0.25">
      <c r="D56" s="2" t="s">
        <v>71</v>
      </c>
      <c r="E56" s="2">
        <v>6.8</v>
      </c>
      <c r="F56" s="2"/>
      <c r="S56" s="5">
        <v>5</v>
      </c>
      <c r="T56" s="5"/>
      <c r="U56" s="5">
        <f t="shared" si="23"/>
        <v>2.1333333333333337</v>
      </c>
      <c r="V56" s="5">
        <f t="shared" si="23"/>
        <v>1.5333333333333332</v>
      </c>
      <c r="W56" s="5">
        <f t="shared" si="23"/>
        <v>2.3666666666666671</v>
      </c>
      <c r="X56" s="5">
        <f t="shared" si="23"/>
        <v>3.4999999999999991</v>
      </c>
      <c r="Y56" s="5">
        <f t="shared" si="23"/>
        <v>1.0999999999999996</v>
      </c>
      <c r="Z56" s="5">
        <f t="shared" si="23"/>
        <v>3.2666666666666648</v>
      </c>
      <c r="AA56" s="5">
        <f t="shared" si="23"/>
        <v>1.4000000000000004</v>
      </c>
      <c r="AB56" s="5">
        <f t="shared" si="23"/>
        <v>1.5999999999999996</v>
      </c>
      <c r="AC56" s="5">
        <f t="shared" si="13"/>
        <v>1.0999999999999996</v>
      </c>
      <c r="AD56" s="5">
        <f t="shared" si="14"/>
        <v>3.4999999999999991</v>
      </c>
      <c r="AE56" s="5">
        <f t="shared" si="21"/>
        <v>3.4666666666666677</v>
      </c>
      <c r="AF56" s="5">
        <f t="shared" si="22"/>
        <v>529.41176470588232</v>
      </c>
      <c r="AG56" s="5">
        <f t="shared" si="24"/>
        <v>1.0999999999999996</v>
      </c>
      <c r="AH56" s="5">
        <f t="shared" si="25"/>
        <v>2.3999999999999995</v>
      </c>
    </row>
    <row r="57" spans="4:34" x14ac:dyDescent="0.25">
      <c r="D57" s="2" t="s">
        <v>72</v>
      </c>
      <c r="E57" s="2">
        <v>7</v>
      </c>
      <c r="F57" s="2"/>
      <c r="S57" s="5">
        <v>6</v>
      </c>
      <c r="T57" s="5"/>
      <c r="U57" s="5">
        <f t="shared" si="23"/>
        <v>1.5999999999999996</v>
      </c>
      <c r="V57" s="5">
        <f t="shared" si="23"/>
        <v>0.96666666666666679</v>
      </c>
      <c r="W57" s="5">
        <f t="shared" si="23"/>
        <v>2.3333333333333348</v>
      </c>
      <c r="X57" s="5">
        <f t="shared" si="23"/>
        <v>4.1000000000000005</v>
      </c>
      <c r="Y57" s="5">
        <f t="shared" si="23"/>
        <v>1.1000000000000014</v>
      </c>
      <c r="Z57" s="5">
        <f t="shared" si="23"/>
        <v>2.9666666666666659</v>
      </c>
      <c r="AA57" s="5">
        <f t="shared" si="23"/>
        <v>1.666666666666667</v>
      </c>
      <c r="AB57" s="5">
        <f t="shared" si="23"/>
        <v>1.5</v>
      </c>
      <c r="AC57" s="5">
        <f t="shared" si="13"/>
        <v>0.96666666666666679</v>
      </c>
      <c r="AD57" s="5">
        <f t="shared" si="14"/>
        <v>4.1000000000000005</v>
      </c>
      <c r="AE57" s="5">
        <f t="shared" si="21"/>
        <v>4.4999999999999991</v>
      </c>
      <c r="AF57" s="5">
        <f t="shared" si="22"/>
        <v>558.82352941176475</v>
      </c>
      <c r="AG57" s="5">
        <f t="shared" si="24"/>
        <v>0.96666666666666679</v>
      </c>
      <c r="AH57" s="5">
        <f t="shared" si="25"/>
        <v>3.1333333333333337</v>
      </c>
    </row>
    <row r="58" spans="4:34" x14ac:dyDescent="0.25">
      <c r="D58" s="2" t="s">
        <v>73</v>
      </c>
      <c r="E58" s="2">
        <v>6.7666666666666666</v>
      </c>
      <c r="F58" s="2"/>
      <c r="S58" s="5">
        <v>7</v>
      </c>
      <c r="T58" s="5"/>
      <c r="U58" s="5">
        <f t="shared" si="23"/>
        <v>0.86666666666666714</v>
      </c>
      <c r="V58" s="5">
        <f t="shared" si="23"/>
        <v>0.39999999999999947</v>
      </c>
      <c r="W58" s="5">
        <f t="shared" si="23"/>
        <v>2.4666666666666677</v>
      </c>
      <c r="X58" s="5">
        <f t="shared" si="23"/>
        <v>3.7</v>
      </c>
      <c r="Y58" s="5">
        <f t="shared" si="23"/>
        <v>1.9333333333333345</v>
      </c>
      <c r="Z58" s="5">
        <f t="shared" si="23"/>
        <v>2.7333333333333316</v>
      </c>
      <c r="AA58" s="5">
        <f t="shared" si="23"/>
        <v>1.9000000000000004</v>
      </c>
      <c r="AB58" s="5">
        <f t="shared" si="23"/>
        <v>1.6333333333333337</v>
      </c>
      <c r="AC58" s="5">
        <f t="shared" si="13"/>
        <v>0.39999999999999947</v>
      </c>
      <c r="AD58" s="5">
        <f t="shared" si="14"/>
        <v>3.7</v>
      </c>
      <c r="AE58" s="5">
        <f t="shared" si="21"/>
        <v>4.8333333333333348</v>
      </c>
      <c r="AF58" s="5">
        <f t="shared" si="22"/>
        <v>588.23529411764707</v>
      </c>
      <c r="AG58" s="5">
        <f t="shared" si="24"/>
        <v>0.39999999999999947</v>
      </c>
      <c r="AH58" s="5">
        <f t="shared" si="25"/>
        <v>3.3000000000000007</v>
      </c>
    </row>
    <row r="59" spans="4:34" x14ac:dyDescent="0.25">
      <c r="D59" s="2" t="s">
        <v>74</v>
      </c>
      <c r="E59" s="2">
        <v>6.2</v>
      </c>
      <c r="F59" s="2"/>
      <c r="S59" s="5">
        <v>8</v>
      </c>
      <c r="T59" s="5">
        <f>T24-T$16</f>
        <v>12.754698676703331</v>
      </c>
      <c r="U59" s="5">
        <f t="shared" si="23"/>
        <v>1.0333333333333332</v>
      </c>
      <c r="V59" s="5">
        <f t="shared" si="23"/>
        <v>0.30000000000000071</v>
      </c>
      <c r="W59" s="5">
        <f t="shared" si="23"/>
        <v>2.3666666666666671</v>
      </c>
      <c r="X59" s="5">
        <f t="shared" si="23"/>
        <v>3.5333333333333341</v>
      </c>
      <c r="Y59" s="5">
        <f t="shared" si="23"/>
        <v>2.5333333333333341</v>
      </c>
      <c r="Z59" s="5">
        <f t="shared" si="23"/>
        <v>1.9666666666666641</v>
      </c>
      <c r="AA59" s="5">
        <f t="shared" si="23"/>
        <v>1.9333333333333327</v>
      </c>
      <c r="AB59" s="5">
        <f t="shared" si="23"/>
        <v>1.6333333333333337</v>
      </c>
      <c r="AC59" s="5">
        <f t="shared" si="13"/>
        <v>0.30000000000000071</v>
      </c>
      <c r="AD59" s="5">
        <f t="shared" si="14"/>
        <v>3.5333333333333341</v>
      </c>
      <c r="AE59" s="5">
        <f t="shared" si="21"/>
        <v>5.133333333333332</v>
      </c>
      <c r="AF59" s="5">
        <f t="shared" si="22"/>
        <v>617.64705882352939</v>
      </c>
      <c r="AG59" s="5">
        <f t="shared" si="24"/>
        <v>0.30000000000000071</v>
      </c>
      <c r="AH59" s="5">
        <f t="shared" si="25"/>
        <v>3.2333333333333334</v>
      </c>
    </row>
    <row r="60" spans="4:34" x14ac:dyDescent="0.25">
      <c r="D60" s="2" t="s">
        <v>75</v>
      </c>
      <c r="E60" s="2">
        <v>5.6333333333333329</v>
      </c>
      <c r="F60" s="2"/>
      <c r="S60" s="5">
        <v>9</v>
      </c>
      <c r="T60" s="5"/>
      <c r="U60" s="5">
        <f t="shared" si="23"/>
        <v>1.3666666666666671</v>
      </c>
      <c r="V60" s="5">
        <f t="shared" si="23"/>
        <v>0.33333333333333393</v>
      </c>
      <c r="W60" s="5">
        <f t="shared" si="23"/>
        <v>2.2000000000000002</v>
      </c>
      <c r="X60" s="5">
        <f t="shared" si="23"/>
        <v>2.9666666666666677</v>
      </c>
      <c r="Y60" s="5">
        <f t="shared" si="23"/>
        <v>3.1333333333333355</v>
      </c>
      <c r="Z60" s="5">
        <f t="shared" si="23"/>
        <v>1.133333333333332</v>
      </c>
      <c r="AA60" s="5">
        <f t="shared" si="23"/>
        <v>1.666666666666667</v>
      </c>
      <c r="AB60" s="5">
        <f t="shared" si="23"/>
        <v>1.8999999999999995</v>
      </c>
      <c r="AC60" s="5">
        <f t="shared" ref="AC60:AC71" si="26">MIN(U60:AB60)</f>
        <v>0.33333333333333393</v>
      </c>
      <c r="AD60" s="5">
        <f t="shared" ref="AD60:AD71" si="27">MAX(U60:AB60)</f>
        <v>3.1333333333333355</v>
      </c>
      <c r="AE60" s="5">
        <f t="shared" si="21"/>
        <v>5.0333333333333341</v>
      </c>
      <c r="AF60" s="5">
        <f t="shared" si="22"/>
        <v>647.05882352941171</v>
      </c>
      <c r="AG60" s="5">
        <f t="shared" si="24"/>
        <v>0.33333333333333393</v>
      </c>
      <c r="AH60" s="5">
        <f t="shared" si="25"/>
        <v>2.8000000000000016</v>
      </c>
    </row>
    <row r="61" spans="4:34" x14ac:dyDescent="0.25">
      <c r="D61" s="2" t="s">
        <v>76</v>
      </c>
      <c r="E61" s="2">
        <v>5.5333333333333341</v>
      </c>
      <c r="F61" s="2"/>
      <c r="S61" s="5">
        <v>10</v>
      </c>
      <c r="T61" s="5"/>
      <c r="U61" s="5">
        <f t="shared" si="23"/>
        <v>0.90000000000000036</v>
      </c>
      <c r="V61" s="5">
        <f t="shared" si="23"/>
        <v>0.30000000000000071</v>
      </c>
      <c r="W61" s="5">
        <f t="shared" si="23"/>
        <v>2.1333333333333337</v>
      </c>
      <c r="X61" s="5">
        <f t="shared" si="23"/>
        <v>2.8000000000000007</v>
      </c>
      <c r="Y61" s="5">
        <f t="shared" si="23"/>
        <v>3.6000000000000005</v>
      </c>
      <c r="Z61" s="5">
        <f t="shared" si="23"/>
        <v>0.4666666666666659</v>
      </c>
      <c r="AA61" s="5">
        <f t="shared" si="23"/>
        <v>1.4333333333333327</v>
      </c>
      <c r="AB61" s="5">
        <f t="shared" si="23"/>
        <v>1.8999999999999995</v>
      </c>
      <c r="AC61" s="5">
        <f t="shared" si="26"/>
        <v>0.30000000000000071</v>
      </c>
      <c r="AD61" s="5">
        <f t="shared" si="27"/>
        <v>3.6000000000000005</v>
      </c>
      <c r="AE61" s="5">
        <f t="shared" si="21"/>
        <v>4.833333333333333</v>
      </c>
      <c r="AF61" s="5">
        <f t="shared" si="22"/>
        <v>676.47058823529414</v>
      </c>
      <c r="AG61" s="5">
        <f t="shared" si="24"/>
        <v>0.30000000000000071</v>
      </c>
      <c r="AH61" s="5">
        <f t="shared" si="25"/>
        <v>3.3</v>
      </c>
    </row>
    <row r="62" spans="4:34" x14ac:dyDescent="0.25">
      <c r="D62" s="2" t="s">
        <v>77</v>
      </c>
      <c r="E62" s="2">
        <v>5.5666666666666673</v>
      </c>
      <c r="F62" s="2"/>
      <c r="S62" s="5">
        <v>11</v>
      </c>
      <c r="T62" s="5"/>
      <c r="U62" s="5">
        <f t="shared" ref="U62:U71" si="28">U27-U$16</f>
        <v>1</v>
      </c>
      <c r="V62" s="5">
        <f t="shared" ref="V62:AB71" si="29">V27-V$16</f>
        <v>0.53333333333333321</v>
      </c>
      <c r="W62" s="5">
        <f t="shared" si="29"/>
        <v>2</v>
      </c>
      <c r="X62" s="5">
        <f t="shared" si="29"/>
        <v>2.9666666666666668</v>
      </c>
      <c r="Y62" s="5">
        <f t="shared" si="29"/>
        <v>4.3666666666666663</v>
      </c>
      <c r="Z62" s="5">
        <f t="shared" si="29"/>
        <v>3.3333333333332327E-2</v>
      </c>
      <c r="AA62" s="5">
        <f t="shared" si="29"/>
        <v>1.3666666666666663</v>
      </c>
      <c r="AB62" s="5">
        <f t="shared" si="29"/>
        <v>1.5999999999999996</v>
      </c>
      <c r="AC62" s="5">
        <f t="shared" si="26"/>
        <v>3.3333333333332327E-2</v>
      </c>
      <c r="AD62" s="5">
        <f t="shared" si="27"/>
        <v>4.3666666666666663</v>
      </c>
      <c r="AE62" s="5">
        <f t="shared" si="21"/>
        <v>4.666666666666667</v>
      </c>
      <c r="AF62" s="5">
        <f t="shared" si="22"/>
        <v>705.88235294117646</v>
      </c>
      <c r="AG62" s="5">
        <f t="shared" si="24"/>
        <v>3.3333333333332327E-2</v>
      </c>
      <c r="AH62" s="5">
        <f t="shared" si="25"/>
        <v>4.3333333333333339</v>
      </c>
    </row>
    <row r="63" spans="4:34" x14ac:dyDescent="0.25">
      <c r="D63" s="2" t="s">
        <v>78</v>
      </c>
      <c r="E63" s="2">
        <v>5.5333333333333341</v>
      </c>
      <c r="F63" s="2"/>
      <c r="S63" s="5">
        <v>12</v>
      </c>
      <c r="T63" s="5">
        <f>T28-T$16</f>
        <v>20.495371145611561</v>
      </c>
      <c r="U63" s="5">
        <f t="shared" si="28"/>
        <v>1.3000000000000007</v>
      </c>
      <c r="V63" s="5">
        <f t="shared" si="29"/>
        <v>0.50000000000000089</v>
      </c>
      <c r="W63" s="5">
        <f t="shared" si="29"/>
        <v>1.7999999999999998</v>
      </c>
      <c r="X63" s="5">
        <f t="shared" si="29"/>
        <v>3</v>
      </c>
      <c r="Y63" s="5">
        <f t="shared" si="29"/>
        <v>4.0666666666666673</v>
      </c>
      <c r="Z63" s="5">
        <f t="shared" si="29"/>
        <v>3.3333333333332327E-2</v>
      </c>
      <c r="AA63" s="5">
        <f t="shared" si="29"/>
        <v>1.0999999999999996</v>
      </c>
      <c r="AB63" s="5">
        <f t="shared" si="29"/>
        <v>1.4666666666666668</v>
      </c>
      <c r="AC63" s="5">
        <f t="shared" si="26"/>
        <v>3.3333333333332327E-2</v>
      </c>
      <c r="AD63" s="5">
        <f t="shared" si="27"/>
        <v>4.0666666666666673</v>
      </c>
      <c r="AE63" s="5">
        <f t="shared" si="21"/>
        <v>4.700000000000002</v>
      </c>
      <c r="AF63" s="5">
        <f t="shared" si="22"/>
        <v>735.29411764705878</v>
      </c>
      <c r="AG63" s="5">
        <f t="shared" si="24"/>
        <v>3.3333333333332327E-2</v>
      </c>
      <c r="AH63" s="5">
        <f t="shared" si="25"/>
        <v>4.033333333333335</v>
      </c>
    </row>
    <row r="64" spans="4:34" x14ac:dyDescent="0.25">
      <c r="D64" s="2" t="s">
        <v>79</v>
      </c>
      <c r="E64" s="2">
        <v>5.7666666666666666</v>
      </c>
      <c r="F64" s="2"/>
      <c r="S64" s="5">
        <v>13</v>
      </c>
      <c r="T64" s="5"/>
      <c r="U64" s="5">
        <f t="shared" si="28"/>
        <v>2.0333333333333323</v>
      </c>
      <c r="V64" s="5">
        <f t="shared" si="29"/>
        <v>0.26666666666666661</v>
      </c>
      <c r="W64" s="5">
        <f t="shared" si="29"/>
        <v>1.3666666666666671</v>
      </c>
      <c r="X64" s="5">
        <f t="shared" si="29"/>
        <v>2.7333333333333334</v>
      </c>
      <c r="Y64" s="5">
        <f t="shared" si="29"/>
        <v>3.833333333333333</v>
      </c>
      <c r="Z64" s="5">
        <f t="shared" si="29"/>
        <v>-0.10000000000000053</v>
      </c>
      <c r="AA64" s="5">
        <f t="shared" si="29"/>
        <v>0.93333333333333268</v>
      </c>
      <c r="AB64" s="5">
        <f t="shared" si="29"/>
        <v>1.3666666666666654</v>
      </c>
      <c r="AC64" s="5">
        <f t="shared" si="26"/>
        <v>-0.10000000000000053</v>
      </c>
      <c r="AD64" s="5">
        <f t="shared" si="27"/>
        <v>3.833333333333333</v>
      </c>
      <c r="AE64" s="5">
        <f t="shared" si="21"/>
        <v>4.2333333333333334</v>
      </c>
      <c r="AF64" s="5">
        <f t="shared" si="22"/>
        <v>764.70588235294122</v>
      </c>
      <c r="AG64" s="5">
        <f t="shared" si="24"/>
        <v>-0.10000000000000053</v>
      </c>
      <c r="AH64" s="5">
        <f t="shared" si="25"/>
        <v>3.9333333333333336</v>
      </c>
    </row>
    <row r="65" spans="4:34" x14ac:dyDescent="0.25">
      <c r="D65" s="2" t="s">
        <v>80</v>
      </c>
      <c r="E65" s="2">
        <v>5.7333333333333343</v>
      </c>
      <c r="F65" s="2"/>
      <c r="S65" s="5">
        <v>14</v>
      </c>
      <c r="T65" s="5"/>
      <c r="U65" s="5">
        <f t="shared" si="28"/>
        <v>2.5666666666666664</v>
      </c>
      <c r="V65" s="5">
        <f t="shared" si="29"/>
        <v>0.33333333333333304</v>
      </c>
      <c r="W65" s="5">
        <f t="shared" si="29"/>
        <v>1.3666666666666671</v>
      </c>
      <c r="X65" s="5">
        <f t="shared" si="29"/>
        <v>2.3666666666666663</v>
      </c>
      <c r="Y65" s="5">
        <f t="shared" si="29"/>
        <v>3.0666666666666655</v>
      </c>
      <c r="Z65" s="5">
        <f t="shared" si="29"/>
        <v>-0.16666666666666785</v>
      </c>
      <c r="AA65" s="5">
        <f t="shared" si="29"/>
        <v>0.86666666666666625</v>
      </c>
      <c r="AB65" s="5">
        <f t="shared" si="29"/>
        <v>1.2000000000000002</v>
      </c>
      <c r="AC65" s="5">
        <f t="shared" si="26"/>
        <v>-0.16666666666666785</v>
      </c>
      <c r="AD65" s="5">
        <f t="shared" si="27"/>
        <v>3.0666666666666655</v>
      </c>
      <c r="AE65" s="5">
        <f t="shared" si="21"/>
        <v>4.2666666666666684</v>
      </c>
      <c r="AF65" s="5">
        <f t="shared" si="22"/>
        <v>794.11764705882354</v>
      </c>
      <c r="AG65" s="5">
        <f t="shared" si="24"/>
        <v>-0.16666666666666785</v>
      </c>
      <c r="AH65" s="5">
        <f t="shared" si="25"/>
        <v>3.2333333333333334</v>
      </c>
    </row>
    <row r="66" spans="4:34" x14ac:dyDescent="0.25">
      <c r="D66" s="2" t="s">
        <v>81</v>
      </c>
      <c r="E66" s="2">
        <v>5.5</v>
      </c>
      <c r="F66" s="2"/>
      <c r="S66" s="5">
        <v>15</v>
      </c>
      <c r="T66" s="5"/>
      <c r="U66" s="5">
        <f t="shared" si="28"/>
        <v>2.7666666666666666</v>
      </c>
      <c r="V66" s="5">
        <f t="shared" si="29"/>
        <v>0.2333333333333325</v>
      </c>
      <c r="W66" s="5">
        <f t="shared" si="29"/>
        <v>1.2333333333333334</v>
      </c>
      <c r="X66" s="5">
        <f t="shared" si="29"/>
        <v>2.1333333333333329</v>
      </c>
      <c r="Y66" s="5">
        <f t="shared" si="29"/>
        <v>2.2333333333333334</v>
      </c>
      <c r="Z66" s="5">
        <f t="shared" si="29"/>
        <v>-0.10000000000000142</v>
      </c>
      <c r="AA66" s="5">
        <f t="shared" si="29"/>
        <v>0.5</v>
      </c>
      <c r="AB66" s="5">
        <f t="shared" si="29"/>
        <v>1.2000000000000002</v>
      </c>
      <c r="AC66" s="5">
        <f t="shared" si="26"/>
        <v>-0.10000000000000142</v>
      </c>
      <c r="AD66" s="5">
        <f t="shared" si="27"/>
        <v>2.7666666666666666</v>
      </c>
      <c r="AE66" s="5">
        <f t="shared" si="21"/>
        <v>4.2</v>
      </c>
      <c r="AF66" s="5">
        <f t="shared" si="22"/>
        <v>823.52941176470586</v>
      </c>
      <c r="AG66" s="5">
        <f t="shared" si="24"/>
        <v>-0.10000000000000142</v>
      </c>
      <c r="AH66" s="5">
        <f t="shared" si="25"/>
        <v>2.866666666666668</v>
      </c>
    </row>
    <row r="67" spans="4:34" x14ac:dyDescent="0.25">
      <c r="D67" s="2" t="s">
        <v>82</v>
      </c>
      <c r="E67" s="2">
        <v>5.5666666666666664</v>
      </c>
      <c r="F67" s="2"/>
      <c r="S67" s="5">
        <v>16</v>
      </c>
      <c r="T67" s="5">
        <f>T32-T$16</f>
        <v>21.71747301213836</v>
      </c>
      <c r="U67" s="5">
        <f t="shared" si="28"/>
        <v>2.5333333333333332</v>
      </c>
      <c r="V67" s="5">
        <f t="shared" si="29"/>
        <v>-3.3333333333334103E-2</v>
      </c>
      <c r="W67" s="5">
        <f t="shared" si="29"/>
        <v>1.2000000000000002</v>
      </c>
      <c r="X67" s="5">
        <f t="shared" si="29"/>
        <v>1.9000000000000004</v>
      </c>
      <c r="Y67" s="5">
        <f t="shared" si="29"/>
        <v>1.5666666666666673</v>
      </c>
      <c r="Z67" s="5">
        <f t="shared" si="29"/>
        <v>-0.20000000000000107</v>
      </c>
      <c r="AA67" s="5">
        <f t="shared" si="29"/>
        <v>0.29999999999999982</v>
      </c>
      <c r="AB67" s="5">
        <f t="shared" si="29"/>
        <v>1.0666666666666664</v>
      </c>
      <c r="AC67" s="5">
        <f t="shared" si="26"/>
        <v>-0.20000000000000107</v>
      </c>
      <c r="AD67" s="5">
        <f t="shared" si="27"/>
        <v>2.5333333333333332</v>
      </c>
      <c r="AE67" s="5">
        <f t="shared" si="21"/>
        <v>3.833333333333333</v>
      </c>
      <c r="AF67" s="5">
        <f t="shared" si="22"/>
        <v>852.94117647058829</v>
      </c>
      <c r="AG67" s="5">
        <f t="shared" si="24"/>
        <v>-0.20000000000000107</v>
      </c>
      <c r="AH67" s="5">
        <f t="shared" si="25"/>
        <v>2.7333333333333343</v>
      </c>
    </row>
    <row r="68" spans="4:34" x14ac:dyDescent="0.25">
      <c r="D68" s="2" t="s">
        <v>83</v>
      </c>
      <c r="E68" s="2">
        <v>5.4666666666666659</v>
      </c>
      <c r="F68" s="2"/>
      <c r="S68" s="5">
        <v>17</v>
      </c>
      <c r="T68" s="5"/>
      <c r="U68" s="5">
        <f t="shared" si="28"/>
        <v>1.9666666666666668</v>
      </c>
      <c r="V68" s="5">
        <f t="shared" si="29"/>
        <v>-0.23333333333333339</v>
      </c>
      <c r="W68" s="5">
        <f t="shared" si="29"/>
        <v>1.5666666666666673</v>
      </c>
      <c r="X68" s="5">
        <f t="shared" si="29"/>
        <v>1.5666666666666664</v>
      </c>
      <c r="Y68" s="5">
        <f t="shared" si="29"/>
        <v>1.1333333333333337</v>
      </c>
      <c r="Z68" s="5">
        <f t="shared" si="29"/>
        <v>-0.36666666666666714</v>
      </c>
      <c r="AA68" s="5">
        <f t="shared" si="29"/>
        <v>-6.6666666666667318E-2</v>
      </c>
      <c r="AB68" s="5">
        <f t="shared" si="29"/>
        <v>0.86666666666666714</v>
      </c>
      <c r="AC68" s="5">
        <f t="shared" si="26"/>
        <v>-0.36666666666666714</v>
      </c>
      <c r="AD68" s="5">
        <f t="shared" si="27"/>
        <v>1.9666666666666668</v>
      </c>
      <c r="AE68" s="5">
        <f t="shared" si="21"/>
        <v>3.4666666666666677</v>
      </c>
      <c r="AF68" s="5">
        <f t="shared" si="22"/>
        <v>882.35294117647061</v>
      </c>
      <c r="AG68" s="5">
        <f t="shared" si="24"/>
        <v>-0.36666666666666714</v>
      </c>
      <c r="AH68" s="5">
        <f t="shared" si="25"/>
        <v>2.3333333333333339</v>
      </c>
    </row>
    <row r="69" spans="4:34" x14ac:dyDescent="0.25">
      <c r="D69" s="2" t="s">
        <v>84</v>
      </c>
      <c r="E69" s="2">
        <v>5.1999999999999993</v>
      </c>
      <c r="F69" s="2"/>
      <c r="S69" s="5">
        <v>18</v>
      </c>
      <c r="T69" s="5"/>
      <c r="U69" s="5">
        <f t="shared" si="28"/>
        <v>1.3999999999999995</v>
      </c>
      <c r="V69" s="5">
        <f t="shared" si="29"/>
        <v>-0.2666666666666675</v>
      </c>
      <c r="W69" s="5">
        <f t="shared" si="29"/>
        <v>1.6333333333333337</v>
      </c>
      <c r="X69" s="5">
        <f t="shared" si="29"/>
        <v>1.2333333333333334</v>
      </c>
      <c r="Y69" s="5">
        <f t="shared" si="29"/>
        <v>1.1333333333333337</v>
      </c>
      <c r="Z69" s="5">
        <f t="shared" si="29"/>
        <v>-0.36666666666666714</v>
      </c>
      <c r="AA69" s="5">
        <f t="shared" si="29"/>
        <v>-0.23333333333333428</v>
      </c>
      <c r="AB69" s="5">
        <f t="shared" si="29"/>
        <v>0.73333333333333339</v>
      </c>
      <c r="AC69" s="5">
        <f t="shared" si="26"/>
        <v>-0.36666666666666714</v>
      </c>
      <c r="AD69" s="5">
        <f t="shared" si="27"/>
        <v>1.6333333333333337</v>
      </c>
      <c r="AE69" s="5">
        <f t="shared" si="21"/>
        <v>3.3999999999999995</v>
      </c>
      <c r="AF69" s="5">
        <f t="shared" si="22"/>
        <v>911.76470588235293</v>
      </c>
      <c r="AG69" s="5">
        <f t="shared" si="24"/>
        <v>-0.36666666666666714</v>
      </c>
      <c r="AH69" s="5">
        <f t="shared" si="25"/>
        <v>2.0000000000000009</v>
      </c>
    </row>
    <row r="70" spans="4:34" x14ac:dyDescent="0.25">
      <c r="D70" s="2" t="s">
        <v>85</v>
      </c>
      <c r="E70" s="2">
        <v>5</v>
      </c>
      <c r="F70" s="2"/>
      <c r="S70" s="5">
        <v>19</v>
      </c>
      <c r="T70" s="5"/>
      <c r="U70" s="5">
        <f t="shared" si="28"/>
        <v>1.3000000000000007</v>
      </c>
      <c r="V70" s="5">
        <f t="shared" si="29"/>
        <v>-0.33333333333333393</v>
      </c>
      <c r="W70" s="5">
        <f t="shared" si="29"/>
        <v>2.0666666666666664</v>
      </c>
      <c r="X70" s="5">
        <f t="shared" si="29"/>
        <v>1.2666666666666675</v>
      </c>
      <c r="Y70" s="5">
        <f t="shared" si="29"/>
        <v>1.0000000000000009</v>
      </c>
      <c r="Z70" s="5">
        <f t="shared" si="29"/>
        <v>-0.23333333333333428</v>
      </c>
      <c r="AA70" s="5">
        <f t="shared" si="29"/>
        <v>-3.3333333333333215E-2</v>
      </c>
      <c r="AB70" s="5">
        <f t="shared" si="29"/>
        <v>0.73333333333333339</v>
      </c>
      <c r="AC70" s="5">
        <f t="shared" si="26"/>
        <v>-0.33333333333333393</v>
      </c>
      <c r="AD70" s="5">
        <f t="shared" si="27"/>
        <v>2.0666666666666664</v>
      </c>
      <c r="AE70" s="5">
        <f t="shared" si="21"/>
        <v>3.2333333333333334</v>
      </c>
      <c r="AF70" s="5">
        <f t="shared" si="22"/>
        <v>941.17647058823525</v>
      </c>
      <c r="AG70" s="5">
        <f t="shared" si="24"/>
        <v>-0.33333333333333393</v>
      </c>
      <c r="AH70" s="5">
        <f t="shared" si="25"/>
        <v>2.4000000000000004</v>
      </c>
    </row>
    <row r="71" spans="4:34" x14ac:dyDescent="0.25">
      <c r="D71" s="2" t="s">
        <v>86</v>
      </c>
      <c r="E71" s="2">
        <v>4.9666666666666659</v>
      </c>
      <c r="F71" s="2"/>
      <c r="S71" s="5">
        <v>20</v>
      </c>
      <c r="T71" s="5">
        <f>T36-T$16</f>
        <v>18.559972287619196</v>
      </c>
      <c r="U71" s="5">
        <f t="shared" si="28"/>
        <v>1.3333333333333366</v>
      </c>
      <c r="V71" s="5">
        <f t="shared" si="29"/>
        <v>-0.56666666666666732</v>
      </c>
      <c r="W71" s="5">
        <f t="shared" si="29"/>
        <v>3.0333333333333341</v>
      </c>
      <c r="X71" s="5">
        <f t="shared" si="29"/>
        <v>1.1333333333333329</v>
      </c>
      <c r="Y71" s="5">
        <f t="shared" si="29"/>
        <v>0.93333333333333357</v>
      </c>
      <c r="Z71" s="5">
        <f t="shared" si="29"/>
        <v>-0.43333333333333535</v>
      </c>
      <c r="AA71" s="5">
        <f t="shared" si="29"/>
        <v>-3.3333333333333215E-2</v>
      </c>
      <c r="AB71" s="5">
        <f t="shared" si="29"/>
        <v>0.5</v>
      </c>
      <c r="AC71" s="5">
        <f t="shared" si="26"/>
        <v>-0.56666666666666732</v>
      </c>
      <c r="AD71" s="5">
        <f t="shared" si="27"/>
        <v>3.0333333333333341</v>
      </c>
      <c r="AE71" s="5">
        <f t="shared" si="21"/>
        <v>3</v>
      </c>
      <c r="AF71" s="5">
        <f t="shared" si="22"/>
        <v>970.58823529411768</v>
      </c>
      <c r="AG71" s="5">
        <f t="shared" si="24"/>
        <v>-0.56666666666666732</v>
      </c>
      <c r="AH71" s="5">
        <f t="shared" si="25"/>
        <v>3.6000000000000014</v>
      </c>
    </row>
    <row r="72" spans="4:34" x14ac:dyDescent="0.25">
      <c r="D72" s="2" t="s">
        <v>87</v>
      </c>
      <c r="E72" s="2">
        <v>4.8999999999999995</v>
      </c>
      <c r="F72" s="2"/>
      <c r="AF72">
        <f>AF71</f>
        <v>970.58823529411768</v>
      </c>
      <c r="AG72">
        <v>0</v>
      </c>
      <c r="AH72">
        <v>0</v>
      </c>
    </row>
    <row r="73" spans="4:34" x14ac:dyDescent="0.25">
      <c r="D73" s="2" t="s">
        <v>88</v>
      </c>
      <c r="E73" s="2">
        <v>4.6666666666666661</v>
      </c>
      <c r="F73" s="2"/>
      <c r="AF73">
        <v>1000</v>
      </c>
      <c r="AG73">
        <v>0</v>
      </c>
      <c r="AH73">
        <v>0</v>
      </c>
    </row>
    <row r="74" spans="4:34" x14ac:dyDescent="0.25">
      <c r="D74" s="2" t="s">
        <v>89</v>
      </c>
      <c r="E74" s="2">
        <v>4.3666666666666671</v>
      </c>
      <c r="F74" s="2"/>
      <c r="AE74" t="s">
        <v>8</v>
      </c>
      <c r="AF74">
        <v>-13</v>
      </c>
    </row>
    <row r="75" spans="4:34" x14ac:dyDescent="0.25">
      <c r="D75" s="2" t="s">
        <v>90</v>
      </c>
      <c r="E75" s="2">
        <v>4.1000000000000005</v>
      </c>
      <c r="F75" s="2"/>
      <c r="AE75" t="s">
        <v>9</v>
      </c>
      <c r="AF75">
        <v>21</v>
      </c>
    </row>
    <row r="76" spans="4:34" x14ac:dyDescent="0.25">
      <c r="D76" s="2" t="s">
        <v>91</v>
      </c>
      <c r="E76" s="2">
        <v>3.8666666666666667</v>
      </c>
      <c r="F76" s="2"/>
    </row>
    <row r="77" spans="4:34" x14ac:dyDescent="0.25">
      <c r="D77" s="2" t="s">
        <v>92</v>
      </c>
      <c r="E77" s="2">
        <v>3.8333333333333335</v>
      </c>
      <c r="F77" s="2"/>
    </row>
    <row r="78" spans="4:34" x14ac:dyDescent="0.25">
      <c r="D78" s="2" t="s">
        <v>93</v>
      </c>
      <c r="E78" s="2">
        <v>3.7666666666666671</v>
      </c>
      <c r="F78" s="2"/>
    </row>
    <row r="79" spans="4:34" x14ac:dyDescent="0.25">
      <c r="D79" s="2" t="s">
        <v>94</v>
      </c>
      <c r="E79" s="2">
        <v>3.7000000000000006</v>
      </c>
      <c r="F79" s="2"/>
    </row>
    <row r="80" spans="4:34" x14ac:dyDescent="0.25">
      <c r="D80" s="2" t="s">
        <v>95</v>
      </c>
      <c r="E80" s="2">
        <v>3.8333333333333335</v>
      </c>
      <c r="F80" s="2"/>
    </row>
    <row r="81" spans="4:6" x14ac:dyDescent="0.25">
      <c r="D81" s="2" t="s">
        <v>96</v>
      </c>
      <c r="E81" s="2">
        <v>3.8333333333333335</v>
      </c>
      <c r="F81" s="2"/>
    </row>
    <row r="82" spans="4:6" x14ac:dyDescent="0.25">
      <c r="D82" s="2" t="s">
        <v>97</v>
      </c>
      <c r="E82" s="2">
        <v>3.7999999999999994</v>
      </c>
      <c r="F82" s="2"/>
    </row>
    <row r="83" spans="4:6" x14ac:dyDescent="0.25">
      <c r="D83" s="2" t="s">
        <v>98</v>
      </c>
      <c r="E83" s="2">
        <v>3.9</v>
      </c>
      <c r="F83" s="2"/>
    </row>
    <row r="84" spans="4:6" x14ac:dyDescent="0.25">
      <c r="D84" s="2" t="s">
        <v>99</v>
      </c>
      <c r="E84" s="2">
        <v>3.7333333333333329</v>
      </c>
      <c r="F84" s="2"/>
    </row>
    <row r="85" spans="4:6" x14ac:dyDescent="0.25">
      <c r="D85" s="2" t="s">
        <v>100</v>
      </c>
      <c r="E85" s="2">
        <v>3.5666666666666664</v>
      </c>
      <c r="F85" s="2"/>
    </row>
    <row r="86" spans="4:6" x14ac:dyDescent="0.25">
      <c r="D86" s="2" t="s">
        <v>101</v>
      </c>
      <c r="E86" s="2">
        <v>3.5333333333333332</v>
      </c>
      <c r="F86" s="2"/>
    </row>
    <row r="87" spans="4:6" x14ac:dyDescent="0.25">
      <c r="D87" s="2" t="s">
        <v>102</v>
      </c>
      <c r="E87" s="2">
        <v>3.4</v>
      </c>
      <c r="F87" s="2"/>
    </row>
    <row r="88" spans="4:6" x14ac:dyDescent="0.25">
      <c r="D88" s="2" t="s">
        <v>103</v>
      </c>
      <c r="E88" s="2">
        <v>3.4</v>
      </c>
      <c r="F88" s="2"/>
    </row>
    <row r="89" spans="4:6" x14ac:dyDescent="0.25">
      <c r="D89" s="2" t="s">
        <v>104</v>
      </c>
      <c r="E89" s="2">
        <v>3.4333333333333336</v>
      </c>
      <c r="F89" s="2"/>
    </row>
    <row r="90" spans="4:6" x14ac:dyDescent="0.25">
      <c r="D90" s="2" t="s">
        <v>105</v>
      </c>
      <c r="E90" s="2">
        <v>3.5666666666666664</v>
      </c>
      <c r="F90" s="2"/>
    </row>
    <row r="91" spans="4:6" x14ac:dyDescent="0.25">
      <c r="D91" s="2" t="s">
        <v>2</v>
      </c>
      <c r="E91" s="2">
        <v>3.5666666666666664</v>
      </c>
      <c r="F91" s="2">
        <v>1</v>
      </c>
    </row>
    <row r="92" spans="4:6" x14ac:dyDescent="0.25">
      <c r="D92" s="2" t="s">
        <v>106</v>
      </c>
      <c r="E92" s="2">
        <v>4.166666666666667</v>
      </c>
      <c r="F92" s="2"/>
    </row>
    <row r="93" spans="4:6" x14ac:dyDescent="0.25">
      <c r="D93" s="2" t="s">
        <v>107</v>
      </c>
      <c r="E93" s="2">
        <v>4.7666666666666666</v>
      </c>
      <c r="F93" s="2"/>
    </row>
    <row r="94" spans="4:6" x14ac:dyDescent="0.25">
      <c r="D94" s="2" t="s">
        <v>108</v>
      </c>
      <c r="E94" s="2">
        <v>5.166666666666667</v>
      </c>
      <c r="F94" s="2"/>
    </row>
    <row r="95" spans="4:6" x14ac:dyDescent="0.25">
      <c r="D95" s="2" t="s">
        <v>109</v>
      </c>
      <c r="E95" s="2">
        <v>5.833333333333333</v>
      </c>
      <c r="F95" s="2"/>
    </row>
    <row r="96" spans="4:6" x14ac:dyDescent="0.25">
      <c r="D96" s="2" t="s">
        <v>110</v>
      </c>
      <c r="E96" s="2">
        <v>5.9333333333333336</v>
      </c>
      <c r="F96" s="2"/>
    </row>
    <row r="97" spans="4:6" x14ac:dyDescent="0.25">
      <c r="D97" s="2" t="s">
        <v>111</v>
      </c>
      <c r="E97" s="2">
        <v>5.9000000000000012</v>
      </c>
      <c r="F97" s="2"/>
    </row>
    <row r="98" spans="4:6" x14ac:dyDescent="0.25">
      <c r="D98" s="2" t="s">
        <v>112</v>
      </c>
      <c r="E98" s="2">
        <v>6.0333333333333341</v>
      </c>
      <c r="F98" s="2"/>
    </row>
    <row r="99" spans="4:6" x14ac:dyDescent="0.25">
      <c r="D99" s="2" t="s">
        <v>113</v>
      </c>
      <c r="E99" s="2">
        <v>5.9333333333333336</v>
      </c>
      <c r="F99" s="2"/>
    </row>
    <row r="100" spans="4:6" x14ac:dyDescent="0.25">
      <c r="D100" s="2" t="s">
        <v>114</v>
      </c>
      <c r="E100" s="2">
        <v>5.7666666666666666</v>
      </c>
      <c r="F100" s="2"/>
    </row>
    <row r="101" spans="4:6" x14ac:dyDescent="0.25">
      <c r="D101" s="2" t="s">
        <v>115</v>
      </c>
      <c r="E101" s="2">
        <v>5.7</v>
      </c>
      <c r="F101" s="2"/>
    </row>
    <row r="102" spans="4:6" x14ac:dyDescent="0.25">
      <c r="D102" s="2" t="s">
        <v>116</v>
      </c>
      <c r="E102" s="2">
        <v>5.5666666666666664</v>
      </c>
      <c r="F102" s="2"/>
    </row>
    <row r="103" spans="4:6" x14ac:dyDescent="0.25">
      <c r="D103" s="2" t="s">
        <v>117</v>
      </c>
      <c r="E103" s="2">
        <v>5.3666666666666663</v>
      </c>
      <c r="F103" s="2"/>
    </row>
    <row r="104" spans="4:6" x14ac:dyDescent="0.25">
      <c r="D104" s="2" t="s">
        <v>118</v>
      </c>
      <c r="E104" s="2">
        <v>4.9333333333333336</v>
      </c>
      <c r="F104" s="2"/>
    </row>
    <row r="105" spans="4:6" x14ac:dyDescent="0.25">
      <c r="D105" s="2" t="s">
        <v>119</v>
      </c>
      <c r="E105" s="2">
        <v>4.9333333333333336</v>
      </c>
      <c r="F105" s="2"/>
    </row>
    <row r="106" spans="4:6" x14ac:dyDescent="0.25">
      <c r="D106" s="2" t="s">
        <v>120</v>
      </c>
      <c r="E106" s="2">
        <v>4.8</v>
      </c>
      <c r="F106" s="2"/>
    </row>
    <row r="107" spans="4:6" x14ac:dyDescent="0.25">
      <c r="D107" s="2" t="s">
        <v>3</v>
      </c>
      <c r="E107" s="2">
        <v>4.7666666666666666</v>
      </c>
      <c r="F107" s="2">
        <v>1</v>
      </c>
    </row>
    <row r="108" spans="4:6" x14ac:dyDescent="0.25">
      <c r="D108" s="2" t="s">
        <v>121</v>
      </c>
      <c r="E108" s="2">
        <v>5.1333333333333337</v>
      </c>
      <c r="F108" s="2"/>
    </row>
    <row r="109" spans="4:6" x14ac:dyDescent="0.25">
      <c r="D109" s="2" t="s">
        <v>122</v>
      </c>
      <c r="E109" s="2">
        <v>5.2</v>
      </c>
      <c r="F109" s="2"/>
    </row>
    <row r="110" spans="4:6" x14ac:dyDescent="0.25">
      <c r="D110" s="2" t="s">
        <v>123</v>
      </c>
      <c r="E110" s="2">
        <v>5.6333333333333329</v>
      </c>
      <c r="F110" s="2"/>
    </row>
    <row r="111" spans="4:6" x14ac:dyDescent="0.25">
      <c r="D111" s="2" t="s">
        <v>124</v>
      </c>
      <c r="E111" s="2">
        <v>6.6000000000000005</v>
      </c>
      <c r="F111" s="2"/>
    </row>
    <row r="112" spans="4:6" x14ac:dyDescent="0.25">
      <c r="D112" s="2" t="s">
        <v>125</v>
      </c>
      <c r="E112" s="2">
        <v>8.2666666666666657</v>
      </c>
      <c r="F112" s="2"/>
    </row>
    <row r="113" spans="4:6" x14ac:dyDescent="0.25">
      <c r="D113" s="2" t="s">
        <v>126</v>
      </c>
      <c r="E113" s="2">
        <v>8.8666666666666671</v>
      </c>
      <c r="F113" s="2"/>
    </row>
    <row r="114" spans="4:6" x14ac:dyDescent="0.25">
      <c r="D114" s="2" t="s">
        <v>127</v>
      </c>
      <c r="E114" s="2">
        <v>8.4666666666666668</v>
      </c>
      <c r="F114" s="2"/>
    </row>
    <row r="115" spans="4:6" x14ac:dyDescent="0.25">
      <c r="D115" s="2" t="s">
        <v>128</v>
      </c>
      <c r="E115" s="2">
        <v>8.3000000000000007</v>
      </c>
      <c r="F115" s="2"/>
    </row>
    <row r="116" spans="4:6" x14ac:dyDescent="0.25">
      <c r="D116" s="2" t="s">
        <v>129</v>
      </c>
      <c r="E116" s="2">
        <v>7.7333333333333343</v>
      </c>
      <c r="F116" s="2"/>
    </row>
    <row r="117" spans="4:6" x14ac:dyDescent="0.25">
      <c r="D117" s="2" t="s">
        <v>130</v>
      </c>
      <c r="E117" s="2">
        <v>7.5666666666666673</v>
      </c>
      <c r="F117" s="2"/>
    </row>
    <row r="118" spans="4:6" x14ac:dyDescent="0.25">
      <c r="D118" s="2" t="s">
        <v>131</v>
      </c>
      <c r="E118" s="2">
        <v>7.7333333333333334</v>
      </c>
      <c r="F118" s="2"/>
    </row>
    <row r="119" spans="4:6" x14ac:dyDescent="0.25">
      <c r="D119" s="2" t="s">
        <v>132</v>
      </c>
      <c r="E119" s="2">
        <v>7.7666666666666666</v>
      </c>
      <c r="F119" s="2"/>
    </row>
    <row r="120" spans="4:6" x14ac:dyDescent="0.25">
      <c r="D120" s="2" t="s">
        <v>133</v>
      </c>
      <c r="E120" s="2">
        <v>7.5</v>
      </c>
      <c r="F120" s="2"/>
    </row>
    <row r="121" spans="4:6" x14ac:dyDescent="0.25">
      <c r="D121" s="2" t="s">
        <v>134</v>
      </c>
      <c r="E121" s="2">
        <v>7.1333333333333329</v>
      </c>
      <c r="F121" s="2"/>
    </row>
    <row r="122" spans="4:6" x14ac:dyDescent="0.25">
      <c r="D122" s="2" t="s">
        <v>135</v>
      </c>
      <c r="E122" s="2">
        <v>6.8999999999999995</v>
      </c>
      <c r="F122" s="2"/>
    </row>
    <row r="123" spans="4:6" x14ac:dyDescent="0.25">
      <c r="D123" s="2" t="s">
        <v>136</v>
      </c>
      <c r="E123" s="2">
        <v>6.666666666666667</v>
      </c>
      <c r="F123" s="2"/>
    </row>
    <row r="124" spans="4:6" x14ac:dyDescent="0.25">
      <c r="D124" s="2" t="s">
        <v>137</v>
      </c>
      <c r="E124" s="2">
        <v>6.333333333333333</v>
      </c>
      <c r="F124" s="2"/>
    </row>
    <row r="125" spans="4:6" x14ac:dyDescent="0.25">
      <c r="D125" s="2" t="s">
        <v>138</v>
      </c>
      <c r="E125" s="2">
        <v>6</v>
      </c>
      <c r="F125" s="2"/>
    </row>
    <row r="126" spans="4:6" x14ac:dyDescent="0.25">
      <c r="D126" s="2" t="s">
        <v>139</v>
      </c>
      <c r="E126" s="2">
        <v>6.0333333333333341</v>
      </c>
      <c r="F126" s="2"/>
    </row>
    <row r="127" spans="4:6" x14ac:dyDescent="0.25">
      <c r="D127" s="2" t="s">
        <v>140</v>
      </c>
      <c r="E127" s="2">
        <v>5.8999999999999995</v>
      </c>
      <c r="F127" s="2"/>
    </row>
    <row r="128" spans="4:6" x14ac:dyDescent="0.25">
      <c r="D128" s="2" t="s">
        <v>141</v>
      </c>
      <c r="E128" s="2">
        <v>5.8666666666666671</v>
      </c>
      <c r="F128" s="2"/>
    </row>
    <row r="129" spans="4:6" x14ac:dyDescent="0.25">
      <c r="D129" s="2" t="s">
        <v>142</v>
      </c>
      <c r="E129" s="2">
        <v>5.6999999999999993</v>
      </c>
      <c r="F129" s="2"/>
    </row>
    <row r="130" spans="4:6" x14ac:dyDescent="0.25">
      <c r="D130" s="2" t="s">
        <v>143</v>
      </c>
      <c r="E130" s="2">
        <v>5.8666666666666671</v>
      </c>
      <c r="F130" s="2"/>
    </row>
    <row r="131" spans="4:6" x14ac:dyDescent="0.25">
      <c r="D131" s="2" t="s">
        <v>144</v>
      </c>
      <c r="E131" s="2">
        <v>5.9666666666666659</v>
      </c>
      <c r="F131" s="2"/>
    </row>
    <row r="132" spans="4:6" x14ac:dyDescent="0.25">
      <c r="D132" s="2" t="s">
        <v>4</v>
      </c>
      <c r="E132" s="2">
        <v>6.3</v>
      </c>
      <c r="F132" s="2">
        <v>1</v>
      </c>
    </row>
    <row r="133" spans="4:6" x14ac:dyDescent="0.25">
      <c r="D133" s="2" t="s">
        <v>145</v>
      </c>
      <c r="E133" s="2">
        <v>7.333333333333333</v>
      </c>
      <c r="F133" s="2"/>
    </row>
    <row r="134" spans="4:6" x14ac:dyDescent="0.25">
      <c r="D134" s="2" t="s">
        <v>146</v>
      </c>
      <c r="E134" s="2">
        <v>7.666666666666667</v>
      </c>
      <c r="F134" s="2"/>
    </row>
    <row r="135" spans="4:6" x14ac:dyDescent="0.25">
      <c r="D135" s="2" t="s">
        <v>147</v>
      </c>
      <c r="E135" s="2">
        <v>7.3999999999999995</v>
      </c>
      <c r="F135" s="2"/>
    </row>
    <row r="136" spans="4:6" x14ac:dyDescent="0.25">
      <c r="D136" s="2" t="s">
        <v>148</v>
      </c>
      <c r="E136" s="2">
        <v>7.4333333333333336</v>
      </c>
      <c r="F136" s="2"/>
    </row>
    <row r="137" spans="4:6" x14ac:dyDescent="0.25">
      <c r="D137" s="2" t="s">
        <v>149</v>
      </c>
      <c r="E137" s="2">
        <v>7.3999999999999995</v>
      </c>
      <c r="F137" s="2"/>
    </row>
    <row r="138" spans="4:6" x14ac:dyDescent="0.25">
      <c r="D138" s="2" t="s">
        <v>5</v>
      </c>
      <c r="E138" s="2">
        <v>7.4000000000000012</v>
      </c>
      <c r="F138" s="2">
        <v>1</v>
      </c>
    </row>
    <row r="139" spans="4:6" x14ac:dyDescent="0.25">
      <c r="D139" s="2" t="s">
        <v>150</v>
      </c>
      <c r="E139" s="2">
        <v>8.2333333333333343</v>
      </c>
      <c r="F139" s="2"/>
    </row>
    <row r="140" spans="4:6" x14ac:dyDescent="0.25">
      <c r="D140" s="2" t="s">
        <v>151</v>
      </c>
      <c r="E140" s="2">
        <v>8.8333333333333339</v>
      </c>
      <c r="F140" s="2"/>
    </row>
    <row r="141" spans="4:6" x14ac:dyDescent="0.25">
      <c r="D141" s="2" t="s">
        <v>152</v>
      </c>
      <c r="E141" s="2">
        <v>9.4333333333333353</v>
      </c>
      <c r="F141" s="2"/>
    </row>
    <row r="142" spans="4:6" x14ac:dyDescent="0.25">
      <c r="D142" s="2" t="s">
        <v>153</v>
      </c>
      <c r="E142" s="2">
        <v>9.9</v>
      </c>
      <c r="F142" s="2"/>
    </row>
    <row r="143" spans="4:6" x14ac:dyDescent="0.25">
      <c r="D143" s="2" t="s">
        <v>154</v>
      </c>
      <c r="E143" s="2">
        <v>10.666666666666666</v>
      </c>
      <c r="F143" s="2"/>
    </row>
    <row r="144" spans="4:6" x14ac:dyDescent="0.25">
      <c r="D144" s="2" t="s">
        <v>155</v>
      </c>
      <c r="E144" s="2">
        <v>10.366666666666667</v>
      </c>
      <c r="F144" s="2"/>
    </row>
    <row r="145" spans="4:6" x14ac:dyDescent="0.25">
      <c r="D145" s="2" t="s">
        <v>156</v>
      </c>
      <c r="E145" s="2">
        <v>10.133333333333333</v>
      </c>
      <c r="F145" s="2"/>
    </row>
    <row r="146" spans="4:6" x14ac:dyDescent="0.25">
      <c r="D146" s="2" t="s">
        <v>157</v>
      </c>
      <c r="E146" s="2">
        <v>9.3666666666666654</v>
      </c>
      <c r="F146" s="2"/>
    </row>
    <row r="147" spans="4:6" x14ac:dyDescent="0.25">
      <c r="D147" s="2" t="s">
        <v>158</v>
      </c>
      <c r="E147" s="2">
        <v>8.5333333333333332</v>
      </c>
      <c r="F147" s="2"/>
    </row>
    <row r="148" spans="4:6" x14ac:dyDescent="0.25">
      <c r="D148" s="2" t="s">
        <v>159</v>
      </c>
      <c r="E148" s="2">
        <v>7.8666666666666671</v>
      </c>
      <c r="F148" s="2"/>
    </row>
    <row r="149" spans="4:6" x14ac:dyDescent="0.25">
      <c r="D149" s="2" t="s">
        <v>160</v>
      </c>
      <c r="E149" s="2">
        <v>7.4333333333333336</v>
      </c>
      <c r="F149" s="2"/>
    </row>
    <row r="150" spans="4:6" x14ac:dyDescent="0.25">
      <c r="D150" s="2" t="s">
        <v>161</v>
      </c>
      <c r="E150" s="2">
        <v>7.4333333333333336</v>
      </c>
      <c r="F150" s="2"/>
    </row>
    <row r="151" spans="4:6" x14ac:dyDescent="0.25">
      <c r="D151" s="2" t="s">
        <v>162</v>
      </c>
      <c r="E151" s="2">
        <v>7.3000000000000007</v>
      </c>
      <c r="F151" s="2"/>
    </row>
    <row r="152" spans="4:6" x14ac:dyDescent="0.25">
      <c r="D152" s="2" t="s">
        <v>163</v>
      </c>
      <c r="E152" s="2">
        <v>7.2333333333333334</v>
      </c>
      <c r="F152" s="2"/>
    </row>
    <row r="153" spans="4:6" x14ac:dyDescent="0.25">
      <c r="D153" s="2" t="s">
        <v>164</v>
      </c>
      <c r="E153" s="2">
        <v>7.3</v>
      </c>
      <c r="F153" s="2"/>
    </row>
    <row r="154" spans="4:6" x14ac:dyDescent="0.25">
      <c r="D154" s="2" t="s">
        <v>165</v>
      </c>
      <c r="E154" s="2">
        <v>7.2</v>
      </c>
      <c r="F154" s="2"/>
    </row>
    <row r="155" spans="4:6" x14ac:dyDescent="0.25">
      <c r="D155" s="2" t="s">
        <v>166</v>
      </c>
      <c r="E155" s="2">
        <v>7.0333333333333341</v>
      </c>
      <c r="F155" s="2"/>
    </row>
    <row r="156" spans="4:6" x14ac:dyDescent="0.25">
      <c r="D156" s="2" t="s">
        <v>167</v>
      </c>
      <c r="E156" s="2">
        <v>7.0333333333333341</v>
      </c>
      <c r="F156" s="2"/>
    </row>
    <row r="157" spans="4:6" x14ac:dyDescent="0.25">
      <c r="D157" s="2" t="s">
        <v>168</v>
      </c>
      <c r="E157" s="2">
        <v>7.166666666666667</v>
      </c>
      <c r="F157" s="2"/>
    </row>
    <row r="158" spans="4:6" x14ac:dyDescent="0.25">
      <c r="D158" s="2" t="s">
        <v>169</v>
      </c>
      <c r="E158" s="2">
        <v>6.9666666666666659</v>
      </c>
      <c r="F158" s="2"/>
    </row>
    <row r="159" spans="4:6" x14ac:dyDescent="0.25">
      <c r="D159" s="2" t="s">
        <v>170</v>
      </c>
      <c r="E159" s="2">
        <v>6.833333333333333</v>
      </c>
      <c r="F159" s="2"/>
    </row>
    <row r="160" spans="4:6" x14ac:dyDescent="0.25">
      <c r="D160" s="2" t="s">
        <v>171</v>
      </c>
      <c r="E160" s="2">
        <v>6.5999999999999988</v>
      </c>
      <c r="F160" s="2"/>
    </row>
    <row r="161" spans="4:6" x14ac:dyDescent="0.25">
      <c r="D161" s="2" t="s">
        <v>172</v>
      </c>
      <c r="E161" s="2">
        <v>6.2666666666666666</v>
      </c>
      <c r="F161" s="2"/>
    </row>
    <row r="162" spans="4:6" x14ac:dyDescent="0.25">
      <c r="D162" s="2" t="s">
        <v>173</v>
      </c>
      <c r="E162" s="2">
        <v>6</v>
      </c>
      <c r="F162" s="2"/>
    </row>
    <row r="163" spans="4:6" x14ac:dyDescent="0.25">
      <c r="D163" s="2" t="s">
        <v>174</v>
      </c>
      <c r="E163" s="2">
        <v>5.833333333333333</v>
      </c>
      <c r="F163" s="2"/>
    </row>
    <row r="164" spans="4:6" x14ac:dyDescent="0.25">
      <c r="D164" s="2" t="s">
        <v>175</v>
      </c>
      <c r="E164" s="2">
        <v>5.7</v>
      </c>
      <c r="F164" s="2"/>
    </row>
    <row r="165" spans="4:6" x14ac:dyDescent="0.25">
      <c r="D165" s="2" t="s">
        <v>176</v>
      </c>
      <c r="E165" s="2">
        <v>5.4666666666666659</v>
      </c>
      <c r="F165" s="2"/>
    </row>
    <row r="166" spans="4:6" x14ac:dyDescent="0.25">
      <c r="D166" s="2" t="s">
        <v>177</v>
      </c>
      <c r="E166" s="2">
        <v>5.4666666666666659</v>
      </c>
      <c r="F166" s="2"/>
    </row>
    <row r="167" spans="4:6" x14ac:dyDescent="0.25">
      <c r="D167" s="2" t="s">
        <v>178</v>
      </c>
      <c r="E167" s="2">
        <v>5.333333333333333</v>
      </c>
      <c r="F167" s="2"/>
    </row>
    <row r="168" spans="4:6" x14ac:dyDescent="0.25">
      <c r="D168" s="2" t="s">
        <v>179</v>
      </c>
      <c r="E168" s="2">
        <v>5.2</v>
      </c>
      <c r="F168" s="2"/>
    </row>
    <row r="169" spans="4:6" x14ac:dyDescent="0.25">
      <c r="D169" s="2" t="s">
        <v>180</v>
      </c>
      <c r="E169" s="2">
        <v>5.2333333333333334</v>
      </c>
      <c r="F169" s="2"/>
    </row>
    <row r="170" spans="4:6" x14ac:dyDescent="0.25">
      <c r="D170" s="2" t="s">
        <v>181</v>
      </c>
      <c r="E170" s="2">
        <v>5.2333333333333334</v>
      </c>
      <c r="F170" s="2"/>
    </row>
    <row r="171" spans="4:6" x14ac:dyDescent="0.25">
      <c r="D171" s="2" t="s">
        <v>182</v>
      </c>
      <c r="E171" s="2">
        <v>5.3666666666666671</v>
      </c>
      <c r="F171" s="2"/>
    </row>
    <row r="172" spans="4:6" x14ac:dyDescent="0.25">
      <c r="D172" s="2" t="s">
        <v>183</v>
      </c>
      <c r="E172" s="2">
        <v>5.3</v>
      </c>
      <c r="F172" s="2"/>
    </row>
    <row r="173" spans="4:6" x14ac:dyDescent="0.25">
      <c r="D173" s="2" t="s">
        <v>184</v>
      </c>
      <c r="E173" s="2">
        <v>5.333333333333333</v>
      </c>
      <c r="F173" s="2"/>
    </row>
    <row r="174" spans="4:6" x14ac:dyDescent="0.25">
      <c r="D174" s="2" t="s">
        <v>6</v>
      </c>
      <c r="E174" s="2">
        <v>5.7</v>
      </c>
      <c r="F174" s="2">
        <v>1</v>
      </c>
    </row>
    <row r="175" spans="4:6" x14ac:dyDescent="0.25">
      <c r="D175" s="2" t="s">
        <v>185</v>
      </c>
      <c r="E175" s="2">
        <v>6.1333333333333337</v>
      </c>
      <c r="F175" s="2"/>
    </row>
    <row r="176" spans="4:6" x14ac:dyDescent="0.25">
      <c r="D176" s="2" t="s">
        <v>186</v>
      </c>
      <c r="E176" s="2">
        <v>6.6000000000000005</v>
      </c>
      <c r="F176" s="2"/>
    </row>
    <row r="177" spans="4:6" x14ac:dyDescent="0.25">
      <c r="D177" s="2" t="s">
        <v>187</v>
      </c>
      <c r="E177" s="2">
        <v>6.833333333333333</v>
      </c>
      <c r="F177" s="2"/>
    </row>
    <row r="178" spans="4:6" x14ac:dyDescent="0.25">
      <c r="D178" s="2" t="s">
        <v>188</v>
      </c>
      <c r="E178" s="2">
        <v>6.8666666666666671</v>
      </c>
      <c r="F178" s="2"/>
    </row>
    <row r="179" spans="4:6" x14ac:dyDescent="0.25">
      <c r="D179" s="2" t="s">
        <v>189</v>
      </c>
      <c r="E179" s="2">
        <v>7.1000000000000005</v>
      </c>
      <c r="F179" s="2"/>
    </row>
    <row r="180" spans="4:6" x14ac:dyDescent="0.25">
      <c r="D180" s="2" t="s">
        <v>190</v>
      </c>
      <c r="E180" s="2">
        <v>7.3666666666666671</v>
      </c>
      <c r="F180" s="2"/>
    </row>
    <row r="181" spans="4:6" x14ac:dyDescent="0.25">
      <c r="D181" s="2" t="s">
        <v>191</v>
      </c>
      <c r="E181" s="2">
        <v>7.6000000000000005</v>
      </c>
      <c r="F181" s="2"/>
    </row>
    <row r="182" spans="4:6" x14ac:dyDescent="0.25">
      <c r="D182" s="2" t="s">
        <v>192</v>
      </c>
      <c r="E182" s="2">
        <v>7.6333333333333329</v>
      </c>
      <c r="F182" s="2"/>
    </row>
    <row r="183" spans="4:6" x14ac:dyDescent="0.25">
      <c r="D183" s="2" t="s">
        <v>193</v>
      </c>
      <c r="E183" s="2">
        <v>7.3666666666666671</v>
      </c>
      <c r="F183" s="2"/>
    </row>
    <row r="184" spans="4:6" x14ac:dyDescent="0.25">
      <c r="D184" s="2" t="s">
        <v>194</v>
      </c>
      <c r="E184" s="2">
        <v>7.1333333333333329</v>
      </c>
      <c r="F184" s="2"/>
    </row>
    <row r="185" spans="4:6" x14ac:dyDescent="0.25">
      <c r="D185" s="2" t="s">
        <v>195</v>
      </c>
      <c r="E185" s="2">
        <v>7.0666666666666664</v>
      </c>
      <c r="F185" s="2"/>
    </row>
    <row r="186" spans="4:6" x14ac:dyDescent="0.25">
      <c r="D186" s="2" t="s">
        <v>196</v>
      </c>
      <c r="E186" s="2">
        <v>6.8</v>
      </c>
      <c r="F186" s="2"/>
    </row>
    <row r="187" spans="4:6" x14ac:dyDescent="0.25">
      <c r="D187" s="2" t="s">
        <v>197</v>
      </c>
      <c r="E187" s="2">
        <v>6.6333333333333329</v>
      </c>
      <c r="F187" s="2"/>
    </row>
    <row r="188" spans="4:6" x14ac:dyDescent="0.25">
      <c r="D188" s="2" t="s">
        <v>198</v>
      </c>
      <c r="E188" s="2">
        <v>6.5666666666666664</v>
      </c>
      <c r="F188" s="2"/>
    </row>
    <row r="189" spans="4:6" x14ac:dyDescent="0.25">
      <c r="D189" s="2" t="s">
        <v>199</v>
      </c>
      <c r="E189" s="2">
        <v>6.2</v>
      </c>
      <c r="F189" s="2"/>
    </row>
    <row r="190" spans="4:6" x14ac:dyDescent="0.25">
      <c r="D190" s="2" t="s">
        <v>200</v>
      </c>
      <c r="E190" s="2">
        <v>6</v>
      </c>
      <c r="F190" s="2"/>
    </row>
    <row r="191" spans="4:6" x14ac:dyDescent="0.25">
      <c r="D191" s="2" t="s">
        <v>201</v>
      </c>
      <c r="E191" s="2">
        <v>5.6333333333333329</v>
      </c>
      <c r="F191" s="2"/>
    </row>
    <row r="192" spans="4:6" x14ac:dyDescent="0.25">
      <c r="D192" s="2" t="s">
        <v>202</v>
      </c>
      <c r="E192" s="2">
        <v>5.4666666666666659</v>
      </c>
      <c r="F192" s="2"/>
    </row>
    <row r="193" spans="4:6" x14ac:dyDescent="0.25">
      <c r="D193" s="2" t="s">
        <v>203</v>
      </c>
      <c r="E193" s="2">
        <v>5.666666666666667</v>
      </c>
      <c r="F193" s="2"/>
    </row>
    <row r="194" spans="4:6" x14ac:dyDescent="0.25">
      <c r="D194" s="2" t="s">
        <v>204</v>
      </c>
      <c r="E194" s="2">
        <v>5.666666666666667</v>
      </c>
      <c r="F194" s="2"/>
    </row>
    <row r="195" spans="4:6" x14ac:dyDescent="0.25">
      <c r="D195" s="2" t="s">
        <v>205</v>
      </c>
      <c r="E195" s="2">
        <v>5.5666666666666664</v>
      </c>
      <c r="F195" s="2"/>
    </row>
    <row r="196" spans="4:6" x14ac:dyDescent="0.25">
      <c r="D196" s="2" t="s">
        <v>206</v>
      </c>
      <c r="E196" s="2">
        <v>5.5333333333333341</v>
      </c>
      <c r="F196" s="2"/>
    </row>
    <row r="197" spans="4:6" x14ac:dyDescent="0.25">
      <c r="D197" s="2" t="s">
        <v>207</v>
      </c>
      <c r="E197" s="2">
        <v>5.5</v>
      </c>
      <c r="F197" s="2"/>
    </row>
    <row r="198" spans="4:6" x14ac:dyDescent="0.25">
      <c r="D198" s="2" t="s">
        <v>208</v>
      </c>
      <c r="E198" s="2">
        <v>5.2666666666666666</v>
      </c>
      <c r="F198" s="2"/>
    </row>
    <row r="199" spans="4:6" x14ac:dyDescent="0.25">
      <c r="D199" s="2" t="s">
        <v>209</v>
      </c>
      <c r="E199" s="2">
        <v>5.333333333333333</v>
      </c>
      <c r="F199" s="2"/>
    </row>
    <row r="200" spans="4:6" x14ac:dyDescent="0.25">
      <c r="D200" s="2" t="s">
        <v>210</v>
      </c>
      <c r="E200" s="2">
        <v>5.2333333333333334</v>
      </c>
      <c r="F200" s="2"/>
    </row>
    <row r="201" spans="4:6" x14ac:dyDescent="0.25">
      <c r="D201" s="2" t="s">
        <v>211</v>
      </c>
      <c r="E201" s="2">
        <v>5</v>
      </c>
      <c r="F201" s="2"/>
    </row>
    <row r="202" spans="4:6" x14ac:dyDescent="0.25">
      <c r="D202" s="2" t="s">
        <v>212</v>
      </c>
      <c r="E202" s="2">
        <v>4.8666666666666663</v>
      </c>
      <c r="F202" s="2"/>
    </row>
    <row r="203" spans="4:6" x14ac:dyDescent="0.25">
      <c r="D203" s="2" t="s">
        <v>213</v>
      </c>
      <c r="E203" s="2">
        <v>4.666666666666667</v>
      </c>
      <c r="F203" s="2"/>
    </row>
    <row r="204" spans="4:6" x14ac:dyDescent="0.25">
      <c r="D204" s="2" t="s">
        <v>214</v>
      </c>
      <c r="E204" s="2">
        <v>4.6333333333333329</v>
      </c>
      <c r="F204" s="2"/>
    </row>
    <row r="205" spans="4:6" x14ac:dyDescent="0.25">
      <c r="D205" s="2" t="s">
        <v>215</v>
      </c>
      <c r="E205" s="2">
        <v>4.3999999999999995</v>
      </c>
      <c r="F205" s="2"/>
    </row>
    <row r="206" spans="4:6" x14ac:dyDescent="0.25">
      <c r="D206" s="2" t="s">
        <v>216</v>
      </c>
      <c r="E206" s="2">
        <v>4.5333333333333332</v>
      </c>
      <c r="F206" s="2"/>
    </row>
    <row r="207" spans="4:6" x14ac:dyDescent="0.25">
      <c r="D207" s="2" t="s">
        <v>217</v>
      </c>
      <c r="E207" s="2">
        <v>4.4333333333333336</v>
      </c>
      <c r="F207" s="2"/>
    </row>
    <row r="208" spans="4:6" x14ac:dyDescent="0.25">
      <c r="D208" s="2" t="s">
        <v>218</v>
      </c>
      <c r="E208" s="2">
        <v>4.3</v>
      </c>
      <c r="F208" s="2"/>
    </row>
    <row r="209" spans="4:6" x14ac:dyDescent="0.25">
      <c r="D209" s="2" t="s">
        <v>219</v>
      </c>
      <c r="E209" s="2">
        <v>4.2666666666666666</v>
      </c>
      <c r="F209" s="2"/>
    </row>
    <row r="210" spans="4:6" x14ac:dyDescent="0.25">
      <c r="D210" s="2" t="s">
        <v>220</v>
      </c>
      <c r="E210" s="2">
        <v>4.2333333333333334</v>
      </c>
      <c r="F210" s="2"/>
    </row>
    <row r="211" spans="4:6" x14ac:dyDescent="0.25">
      <c r="D211" s="2" t="s">
        <v>221</v>
      </c>
      <c r="E211" s="2">
        <v>4.0666666666666664</v>
      </c>
      <c r="F211" s="2"/>
    </row>
    <row r="212" spans="4:6" x14ac:dyDescent="0.25">
      <c r="D212" s="2" t="s">
        <v>222</v>
      </c>
      <c r="E212" s="2">
        <v>4.0333333333333332</v>
      </c>
      <c r="F212" s="2"/>
    </row>
    <row r="213" spans="4:6" x14ac:dyDescent="0.25">
      <c r="D213" s="2" t="s">
        <v>223</v>
      </c>
      <c r="E213" s="2">
        <v>3.9333333333333336</v>
      </c>
      <c r="F213" s="2"/>
    </row>
    <row r="214" spans="4:6" x14ac:dyDescent="0.25">
      <c r="D214" s="2" t="s">
        <v>224</v>
      </c>
      <c r="E214" s="2">
        <v>4</v>
      </c>
      <c r="F214" s="2"/>
    </row>
    <row r="215" spans="4:6" x14ac:dyDescent="0.25">
      <c r="D215" s="2" t="s">
        <v>225</v>
      </c>
      <c r="E215" s="2">
        <v>3.9</v>
      </c>
      <c r="F215" s="2"/>
    </row>
    <row r="216" spans="4:6" x14ac:dyDescent="0.25">
      <c r="D216" s="2" t="s">
        <v>7</v>
      </c>
      <c r="E216" s="2">
        <v>4.2333333333333334</v>
      </c>
      <c r="F216" s="2">
        <v>1</v>
      </c>
    </row>
    <row r="217" spans="4:6" x14ac:dyDescent="0.25">
      <c r="D217" s="2" t="s">
        <v>226</v>
      </c>
      <c r="E217" s="2">
        <v>4.3999999999999995</v>
      </c>
      <c r="F217" s="2"/>
    </row>
    <row r="218" spans="4:6" x14ac:dyDescent="0.25">
      <c r="D218" s="2" t="s">
        <v>227</v>
      </c>
      <c r="E218" s="2">
        <v>4.833333333333333</v>
      </c>
      <c r="F218" s="2"/>
    </row>
    <row r="219" spans="4:6" x14ac:dyDescent="0.25">
      <c r="D219" s="2" t="s">
        <v>228</v>
      </c>
      <c r="E219" s="2">
        <v>5.5</v>
      </c>
      <c r="F219" s="2"/>
    </row>
    <row r="220" spans="4:6" x14ac:dyDescent="0.25">
      <c r="D220" s="2" t="s">
        <v>229</v>
      </c>
      <c r="E220" s="2">
        <v>5.7</v>
      </c>
      <c r="F220" s="2"/>
    </row>
    <row r="221" spans="4:6" x14ac:dyDescent="0.25">
      <c r="D221" s="2" t="s">
        <v>230</v>
      </c>
      <c r="E221" s="2">
        <v>5.833333333333333</v>
      </c>
      <c r="F221" s="2"/>
    </row>
    <row r="222" spans="4:6" x14ac:dyDescent="0.25">
      <c r="D222" s="2" t="s">
        <v>231</v>
      </c>
      <c r="E222" s="2">
        <v>5.7333333333333334</v>
      </c>
      <c r="F222" s="2"/>
    </row>
    <row r="223" spans="4:6" x14ac:dyDescent="0.25">
      <c r="D223" s="2" t="s">
        <v>232</v>
      </c>
      <c r="E223" s="2">
        <v>5.8666666666666671</v>
      </c>
      <c r="F223" s="2"/>
    </row>
    <row r="224" spans="4:6" x14ac:dyDescent="0.25">
      <c r="D224" s="2" t="s">
        <v>233</v>
      </c>
      <c r="E224" s="2">
        <v>5.8666666666666671</v>
      </c>
      <c r="F224" s="2"/>
    </row>
    <row r="225" spans="4:6" x14ac:dyDescent="0.25">
      <c r="D225" s="2" t="s">
        <v>234</v>
      </c>
      <c r="E225" s="2">
        <v>6.1333333333333329</v>
      </c>
      <c r="F225" s="2"/>
    </row>
    <row r="226" spans="4:6" x14ac:dyDescent="0.25">
      <c r="D226" s="2" t="s">
        <v>235</v>
      </c>
      <c r="E226" s="2">
        <v>6.1333333333333329</v>
      </c>
      <c r="F226" s="2"/>
    </row>
    <row r="227" spans="4:6" x14ac:dyDescent="0.25">
      <c r="D227" s="2" t="s">
        <v>236</v>
      </c>
      <c r="E227" s="2">
        <v>5.833333333333333</v>
      </c>
      <c r="F227" s="2"/>
    </row>
    <row r="228" spans="4:6" x14ac:dyDescent="0.25">
      <c r="D228" s="2" t="s">
        <v>237</v>
      </c>
      <c r="E228" s="2">
        <v>5.7</v>
      </c>
      <c r="F228" s="2"/>
    </row>
    <row r="229" spans="4:6" x14ac:dyDescent="0.25">
      <c r="D229" s="2" t="s">
        <v>238</v>
      </c>
      <c r="E229" s="2">
        <v>5.5999999999999988</v>
      </c>
      <c r="F229" s="2"/>
    </row>
    <row r="230" spans="4:6" x14ac:dyDescent="0.25">
      <c r="D230" s="2" t="s">
        <v>239</v>
      </c>
      <c r="E230" s="2">
        <v>5.4333333333333336</v>
      </c>
      <c r="F230" s="2"/>
    </row>
    <row r="231" spans="4:6" x14ac:dyDescent="0.25">
      <c r="D231" s="2" t="s">
        <v>240</v>
      </c>
      <c r="E231" s="2">
        <v>5.4333333333333336</v>
      </c>
      <c r="F231" s="2"/>
    </row>
    <row r="232" spans="4:6" x14ac:dyDescent="0.25">
      <c r="D232" s="2" t="s">
        <v>241</v>
      </c>
      <c r="E232" s="2">
        <v>5.3</v>
      </c>
      <c r="F232" s="2"/>
    </row>
    <row r="233" spans="4:6" x14ac:dyDescent="0.25">
      <c r="D233" s="2" t="s">
        <v>242</v>
      </c>
      <c r="E233" s="2">
        <v>5.1000000000000005</v>
      </c>
      <c r="F233" s="2"/>
    </row>
    <row r="234" spans="4:6" x14ac:dyDescent="0.25">
      <c r="D234" s="2" t="s">
        <v>243</v>
      </c>
      <c r="E234" s="2">
        <v>4.9666666666666668</v>
      </c>
      <c r="F234" s="2"/>
    </row>
    <row r="235" spans="4:6" x14ac:dyDescent="0.25">
      <c r="D235" s="2" t="s">
        <v>244</v>
      </c>
      <c r="E235" s="2">
        <v>4.9666666666666668</v>
      </c>
      <c r="F235" s="2"/>
    </row>
    <row r="236" spans="4:6" x14ac:dyDescent="0.25">
      <c r="D236" s="2" t="s">
        <v>245</v>
      </c>
      <c r="E236" s="2">
        <v>4.7333333333333334</v>
      </c>
      <c r="F236" s="2"/>
    </row>
    <row r="237" spans="4:6" x14ac:dyDescent="0.25">
      <c r="D237" s="2" t="s">
        <v>246</v>
      </c>
      <c r="E237" s="2">
        <v>4.6333333333333337</v>
      </c>
      <c r="F237" s="2"/>
    </row>
    <row r="238" spans="4:6" x14ac:dyDescent="0.25">
      <c r="D238" s="2" t="s">
        <v>247</v>
      </c>
      <c r="E238" s="2">
        <v>4.6333333333333337</v>
      </c>
      <c r="F238" s="2"/>
    </row>
    <row r="239" spans="4:6" x14ac:dyDescent="0.25">
      <c r="D239" s="2" t="s">
        <v>248</v>
      </c>
      <c r="E239" s="2">
        <v>4.4333333333333336</v>
      </c>
      <c r="F239" s="2"/>
    </row>
    <row r="240" spans="4:6" x14ac:dyDescent="0.25">
      <c r="D240" s="2" t="s">
        <v>249</v>
      </c>
      <c r="E240" s="2">
        <v>4.5</v>
      </c>
      <c r="F240" s="2"/>
    </row>
    <row r="241" spans="4:6" x14ac:dyDescent="0.25">
      <c r="D241" s="2" t="s">
        <v>250</v>
      </c>
      <c r="E241" s="2">
        <v>4.5</v>
      </c>
      <c r="F241" s="2"/>
    </row>
    <row r="242" spans="4:6" x14ac:dyDescent="0.25">
      <c r="D242" s="2" t="s">
        <v>251</v>
      </c>
      <c r="E242" s="2">
        <v>4.666666666666667</v>
      </c>
      <c r="F242" s="2"/>
    </row>
    <row r="243" spans="4:6" x14ac:dyDescent="0.25">
      <c r="D243" s="2" t="s">
        <v>10</v>
      </c>
      <c r="E243" s="2">
        <v>4.8</v>
      </c>
      <c r="F243" s="2">
        <v>1</v>
      </c>
    </row>
    <row r="244" spans="4:6" x14ac:dyDescent="0.25">
      <c r="D244" s="2" t="s">
        <v>252</v>
      </c>
      <c r="E244" s="2">
        <v>5</v>
      </c>
      <c r="F244" s="2"/>
    </row>
    <row r="245" spans="4:6" x14ac:dyDescent="0.25">
      <c r="D245" s="2" t="s">
        <v>253</v>
      </c>
      <c r="E245" s="2">
        <v>5.333333333333333</v>
      </c>
      <c r="F245" s="2"/>
    </row>
    <row r="246" spans="4:6" x14ac:dyDescent="0.25">
      <c r="D246" s="2" t="s">
        <v>254</v>
      </c>
      <c r="E246" s="2">
        <v>6</v>
      </c>
      <c r="F246" s="2"/>
    </row>
    <row r="247" spans="4:6" x14ac:dyDescent="0.25">
      <c r="D247" s="2" t="s">
        <v>255</v>
      </c>
      <c r="E247" s="2">
        <v>6.8666666666666671</v>
      </c>
      <c r="F247" s="2"/>
    </row>
    <row r="248" spans="4:6" x14ac:dyDescent="0.25">
      <c r="D248" s="2" t="s">
        <v>256</v>
      </c>
      <c r="E248" s="2">
        <v>8.2666666666666675</v>
      </c>
      <c r="F248" s="2"/>
    </row>
    <row r="249" spans="4:6" x14ac:dyDescent="0.25">
      <c r="D249" s="2" t="s">
        <v>257</v>
      </c>
      <c r="E249" s="2">
        <v>9.2999999999999989</v>
      </c>
      <c r="F249" s="2"/>
    </row>
    <row r="250" spans="4:6" x14ac:dyDescent="0.25">
      <c r="D250" s="2" t="s">
        <v>258</v>
      </c>
      <c r="E250" s="2">
        <v>9.6333333333333346</v>
      </c>
      <c r="F250" s="2"/>
    </row>
    <row r="251" spans="4:6" x14ac:dyDescent="0.25">
      <c r="D251" s="2" t="s">
        <v>259</v>
      </c>
      <c r="E251" s="2">
        <v>9.9333333333333318</v>
      </c>
      <c r="F251" s="2"/>
    </row>
    <row r="252" spans="4:6" x14ac:dyDescent="0.25">
      <c r="D252" s="2" t="s">
        <v>260</v>
      </c>
      <c r="E252" s="2">
        <v>9.8333333333333339</v>
      </c>
      <c r="F252" s="2"/>
    </row>
    <row r="253" spans="4:6" x14ac:dyDescent="0.25">
      <c r="D253" s="2" t="s">
        <v>261</v>
      </c>
      <c r="E253" s="2">
        <v>9.6333333333333329</v>
      </c>
      <c r="F253" s="2"/>
    </row>
    <row r="254" spans="4:6" x14ac:dyDescent="0.25">
      <c r="D254" s="2" t="s">
        <v>262</v>
      </c>
      <c r="E254" s="2">
        <v>9.4666666666666668</v>
      </c>
      <c r="F254" s="2"/>
    </row>
    <row r="255" spans="4:6" x14ac:dyDescent="0.25">
      <c r="D255" s="2" t="s">
        <v>263</v>
      </c>
      <c r="E255" s="2">
        <v>9.5000000000000018</v>
      </c>
      <c r="F255" s="2"/>
    </row>
    <row r="256" spans="4:6" x14ac:dyDescent="0.25">
      <c r="D256" s="2" t="s">
        <v>264</v>
      </c>
      <c r="E256" s="2">
        <v>9.0333333333333332</v>
      </c>
      <c r="F256" s="2"/>
    </row>
    <row r="257" spans="4:6" x14ac:dyDescent="0.25">
      <c r="D257" s="2" t="s">
        <v>265</v>
      </c>
      <c r="E257" s="2">
        <v>9.0666666666666682</v>
      </c>
      <c r="F257" s="2"/>
    </row>
    <row r="258" spans="4:6" x14ac:dyDescent="0.25">
      <c r="D258" s="2" t="s">
        <v>266</v>
      </c>
      <c r="E258" s="2">
        <v>9</v>
      </c>
      <c r="F258" s="2"/>
    </row>
    <row r="259" spans="4:6" x14ac:dyDescent="0.25">
      <c r="D259" s="2" t="s">
        <v>267</v>
      </c>
      <c r="E259" s="2">
        <v>8.6333333333333329</v>
      </c>
      <c r="F259" s="2"/>
    </row>
    <row r="260" spans="4:6" x14ac:dyDescent="0.25">
      <c r="D260" s="2" t="s">
        <v>268</v>
      </c>
      <c r="E260" s="2">
        <v>8.2666666666666675</v>
      </c>
      <c r="F260" s="2"/>
    </row>
    <row r="261" spans="4:6" x14ac:dyDescent="0.25">
      <c r="D261" s="2" t="s">
        <v>269</v>
      </c>
      <c r="E261" s="2">
        <v>8.1999999999999993</v>
      </c>
      <c r="F261" s="2"/>
    </row>
    <row r="262" spans="4:6" x14ac:dyDescent="0.25">
      <c r="D262" s="2" t="s">
        <v>270</v>
      </c>
      <c r="E262" s="2">
        <v>8.0333333333333332</v>
      </c>
      <c r="F262" s="2"/>
    </row>
    <row r="263" spans="4:6" x14ac:dyDescent="0.25">
      <c r="D263" s="2" t="s">
        <v>271</v>
      </c>
      <c r="E263" s="2">
        <v>7.8</v>
      </c>
      <c r="F263" s="2"/>
    </row>
    <row r="264" spans="4:6" x14ac:dyDescent="0.25">
      <c r="D264" s="2" t="s">
        <v>272</v>
      </c>
      <c r="E264" s="2">
        <v>7.7333333333333334</v>
      </c>
      <c r="F264" s="2"/>
    </row>
    <row r="265" spans="4:6" x14ac:dyDescent="0.25">
      <c r="D265" s="2" t="s">
        <v>273</v>
      </c>
      <c r="E265" s="2">
        <v>7.5333333333333341</v>
      </c>
      <c r="F265" s="2"/>
    </row>
    <row r="266" spans="4:6" x14ac:dyDescent="0.25">
      <c r="D266" s="2" t="s">
        <v>274</v>
      </c>
      <c r="E266" s="2">
        <v>7.2333333333333334</v>
      </c>
      <c r="F266" s="2"/>
    </row>
    <row r="267" spans="4:6" x14ac:dyDescent="0.25">
      <c r="D267" s="2" t="s">
        <v>275</v>
      </c>
      <c r="E267" s="2">
        <v>6.9333333333333336</v>
      </c>
      <c r="F267" s="2"/>
    </row>
    <row r="268" spans="4:6" x14ac:dyDescent="0.25">
      <c r="D268" s="2" t="s">
        <v>276</v>
      </c>
      <c r="E268" s="2">
        <v>6.666666666666667</v>
      </c>
      <c r="F268" s="2"/>
    </row>
    <row r="269" spans="4:6" x14ac:dyDescent="0.25">
      <c r="D269" s="2" t="s">
        <v>277</v>
      </c>
      <c r="E269" s="2">
        <v>6.2333333333333334</v>
      </c>
      <c r="F269" s="2"/>
    </row>
    <row r="270" spans="4:6" x14ac:dyDescent="0.25">
      <c r="D270" s="2" t="s">
        <v>278</v>
      </c>
      <c r="E270" s="2">
        <v>6.1000000000000005</v>
      </c>
      <c r="F270" s="2"/>
    </row>
    <row r="271" spans="4:6" x14ac:dyDescent="0.25">
      <c r="D271" s="2" t="s">
        <v>279</v>
      </c>
      <c r="E271" s="2">
        <v>5.7</v>
      </c>
      <c r="F271" s="2"/>
    </row>
    <row r="272" spans="4:6" x14ac:dyDescent="0.25">
      <c r="D272" s="2" t="s">
        <v>280</v>
      </c>
      <c r="E272" s="2">
        <v>5.5666666666666664</v>
      </c>
      <c r="F272" s="2"/>
    </row>
    <row r="273" spans="4:6" x14ac:dyDescent="0.25">
      <c r="D273" s="2" t="s">
        <v>281</v>
      </c>
      <c r="E273" s="2">
        <v>5.3999999999999995</v>
      </c>
      <c r="F273" s="2"/>
    </row>
    <row r="274" spans="4:6" x14ac:dyDescent="0.25">
      <c r="D274" s="2" t="s">
        <v>282</v>
      </c>
      <c r="E274" s="2">
        <v>5.1000000000000005</v>
      </c>
      <c r="F274" s="2"/>
    </row>
    <row r="275" spans="4:6" x14ac:dyDescent="0.25">
      <c r="D275" s="2" t="s">
        <v>283</v>
      </c>
      <c r="E275" s="2">
        <v>5</v>
      </c>
      <c r="F275" s="2"/>
    </row>
    <row r="276" spans="4:6" x14ac:dyDescent="0.25">
      <c r="D276" s="2" t="s">
        <v>284</v>
      </c>
      <c r="E276" s="2">
        <v>4.9333333333333336</v>
      </c>
      <c r="F276" s="2"/>
    </row>
    <row r="277" spans="4:6" x14ac:dyDescent="0.25">
      <c r="D277" s="2" t="s">
        <v>285</v>
      </c>
      <c r="E277" s="2">
        <v>4.8666666666666663</v>
      </c>
      <c r="F277" s="2"/>
    </row>
    <row r="278" spans="4:6" x14ac:dyDescent="0.25">
      <c r="D278" s="2" t="s">
        <v>286</v>
      </c>
      <c r="E278" s="2">
        <v>4.9333333333333336</v>
      </c>
      <c r="F278" s="2"/>
    </row>
    <row r="279" spans="4:6" x14ac:dyDescent="0.25">
      <c r="D279" s="2" t="s">
        <v>287</v>
      </c>
      <c r="E279" s="2">
        <v>4.7333333333333334</v>
      </c>
      <c r="F279" s="2"/>
    </row>
    <row r="280" spans="4:6" x14ac:dyDescent="0.25">
      <c r="D280" s="2" t="s">
        <v>288</v>
      </c>
      <c r="E280" s="2">
        <v>4.666666666666667</v>
      </c>
      <c r="F280" s="2"/>
    </row>
    <row r="281" spans="4:6" x14ac:dyDescent="0.25">
      <c r="D281" s="2" t="s">
        <v>289</v>
      </c>
      <c r="E281" s="2">
        <v>4.333333333333333</v>
      </c>
      <c r="F281" s="2"/>
    </row>
    <row r="282" spans="4:6" x14ac:dyDescent="0.25">
      <c r="D282" s="2" t="s">
        <v>290</v>
      </c>
      <c r="E282" s="2">
        <v>4.3</v>
      </c>
      <c r="F282" s="2"/>
    </row>
    <row r="283" spans="4:6" x14ac:dyDescent="0.25">
      <c r="D283" s="2" t="s">
        <v>291</v>
      </c>
      <c r="E283" s="2">
        <v>4.0999999999999996</v>
      </c>
      <c r="F283" s="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"/>
  <sheetViews>
    <sheetView tabSelected="1" workbookViewId="0"/>
  </sheetViews>
  <sheetFormatPr defaultRowHeight="15" x14ac:dyDescent="0.25"/>
  <sheetData>
    <row r="1" spans="1:17" x14ac:dyDescent="0.25">
      <c r="A1" s="6" t="s">
        <v>296</v>
      </c>
    </row>
    <row r="3" spans="1:17" ht="12.75" customHeight="1" x14ac:dyDescent="0.25">
      <c r="A3" t="s">
        <v>13</v>
      </c>
      <c r="B3">
        <v>1929</v>
      </c>
      <c r="C3">
        <v>2008</v>
      </c>
      <c r="D3">
        <v>1958</v>
      </c>
      <c r="E3">
        <v>1960</v>
      </c>
      <c r="F3">
        <v>1970</v>
      </c>
      <c r="G3">
        <v>1974</v>
      </c>
      <c r="H3">
        <v>1980</v>
      </c>
      <c r="I3">
        <v>1990</v>
      </c>
      <c r="J3">
        <v>2001</v>
      </c>
      <c r="K3" t="s">
        <v>8</v>
      </c>
      <c r="L3" t="s">
        <v>9</v>
      </c>
      <c r="M3">
        <f>M4</f>
        <v>58.823529411764703</v>
      </c>
      <c r="N3" t="s">
        <v>11</v>
      </c>
      <c r="O3" t="s">
        <v>292</v>
      </c>
    </row>
    <row r="4" spans="1:17" x14ac:dyDescent="0.25">
      <c r="A4">
        <v>-5</v>
      </c>
      <c r="B4">
        <v>76</v>
      </c>
      <c r="C4">
        <v>68.749583226144537</v>
      </c>
      <c r="D4">
        <v>78.318287925039598</v>
      </c>
      <c r="E4">
        <v>80.42818704534784</v>
      </c>
      <c r="F4">
        <v>70.449844516790961</v>
      </c>
      <c r="G4">
        <v>59.015357863954378</v>
      </c>
      <c r="H4">
        <v>53.581753562498371</v>
      </c>
      <c r="I4">
        <v>77.179497334097945</v>
      </c>
      <c r="J4">
        <v>69.783437528664351</v>
      </c>
      <c r="K4">
        <f t="shared" ref="K4:K19" si="0">MIN(D4:J4)</f>
        <v>53.581753562498371</v>
      </c>
      <c r="L4">
        <f t="shared" ref="L4:L19" si="1">MAX(D4:J4)</f>
        <v>80.42818704534784</v>
      </c>
      <c r="M4">
        <f t="shared" ref="M4:M19" si="2">1000*(A4-Q$4)/(Q$5-Q$4)</f>
        <v>58.823529411764703</v>
      </c>
      <c r="N4">
        <f t="shared" ref="N4:N19" si="3">K4</f>
        <v>53.581753562498371</v>
      </c>
      <c r="O4">
        <f t="shared" ref="O4:O19" si="4">L4-K4</f>
        <v>26.84643348284947</v>
      </c>
      <c r="Q4">
        <v>-6</v>
      </c>
    </row>
    <row r="5" spans="1:17" x14ac:dyDescent="0.25">
      <c r="A5">
        <v>-4</v>
      </c>
      <c r="B5">
        <v>80</v>
      </c>
      <c r="C5">
        <v>75.531753089368721</v>
      </c>
      <c r="D5">
        <v>83.943583799931446</v>
      </c>
      <c r="E5">
        <v>82.676648610991919</v>
      </c>
      <c r="F5">
        <v>73.97521979172987</v>
      </c>
      <c r="G5">
        <v>63.480643841000116</v>
      </c>
      <c r="H5">
        <v>57.319708054252892</v>
      </c>
      <c r="I5">
        <v>83.377756549137757</v>
      </c>
      <c r="J5">
        <v>73.928956891241711</v>
      </c>
      <c r="K5">
        <f t="shared" si="0"/>
        <v>57.319708054252892</v>
      </c>
      <c r="L5">
        <f t="shared" si="1"/>
        <v>83.943583799931446</v>
      </c>
      <c r="M5">
        <f t="shared" si="2"/>
        <v>117.64705882352941</v>
      </c>
      <c r="N5">
        <f t="shared" si="3"/>
        <v>57.319708054252892</v>
      </c>
      <c r="O5">
        <f t="shared" si="4"/>
        <v>26.623875745678554</v>
      </c>
      <c r="Q5">
        <v>11</v>
      </c>
    </row>
    <row r="6" spans="1:17" x14ac:dyDescent="0.25">
      <c r="A6">
        <v>-3</v>
      </c>
      <c r="B6">
        <v>86</v>
      </c>
      <c r="C6">
        <v>81.449097763718683</v>
      </c>
      <c r="D6">
        <v>86.692567622716666</v>
      </c>
      <c r="E6">
        <v>62.069452928199667</v>
      </c>
      <c r="F6">
        <v>82.229848378035669</v>
      </c>
      <c r="G6">
        <v>71.093563810801498</v>
      </c>
      <c r="H6">
        <v>63.560031116368201</v>
      </c>
      <c r="I6">
        <v>86.638918120303714</v>
      </c>
      <c r="J6">
        <v>78.644948830204441</v>
      </c>
      <c r="K6">
        <f t="shared" si="0"/>
        <v>62.069452928199667</v>
      </c>
      <c r="L6">
        <f t="shared" si="1"/>
        <v>86.692567622716666</v>
      </c>
      <c r="M6">
        <f t="shared" si="2"/>
        <v>176.47058823529412</v>
      </c>
      <c r="N6">
        <f t="shared" si="3"/>
        <v>62.069452928199667</v>
      </c>
      <c r="O6">
        <f t="shared" si="4"/>
        <v>24.623114694517</v>
      </c>
    </row>
    <row r="7" spans="1:17" x14ac:dyDescent="0.25">
      <c r="A7">
        <v>-2</v>
      </c>
      <c r="B7">
        <v>92</v>
      </c>
      <c r="C7">
        <v>89.816808633364872</v>
      </c>
      <c r="D7">
        <v>89.116157081680527</v>
      </c>
      <c r="E7">
        <v>92.774028098197277</v>
      </c>
      <c r="F7">
        <v>91.132882824787472</v>
      </c>
      <c r="G7">
        <v>82.041691596217959</v>
      </c>
      <c r="H7">
        <v>82.83031195622651</v>
      </c>
      <c r="I7">
        <v>91.205867969725006</v>
      </c>
      <c r="J7">
        <v>86.196597302989929</v>
      </c>
      <c r="K7">
        <f t="shared" si="0"/>
        <v>82.041691596217959</v>
      </c>
      <c r="L7">
        <f t="shared" si="1"/>
        <v>92.774028098197277</v>
      </c>
      <c r="M7">
        <f t="shared" si="2"/>
        <v>235.29411764705881</v>
      </c>
      <c r="N7">
        <f t="shared" si="3"/>
        <v>82.041691596217959</v>
      </c>
      <c r="O7">
        <f t="shared" si="4"/>
        <v>10.732336501979319</v>
      </c>
    </row>
    <row r="8" spans="1:17" x14ac:dyDescent="0.25">
      <c r="A8">
        <v>-1</v>
      </c>
      <c r="B8">
        <v>98</v>
      </c>
      <c r="C8">
        <v>96.397688131117761</v>
      </c>
      <c r="D8">
        <v>66.903910717880905</v>
      </c>
      <c r="E8">
        <v>95.345573499048413</v>
      </c>
      <c r="F8">
        <v>92.965909438111666</v>
      </c>
      <c r="G8">
        <v>92.38696665633212</v>
      </c>
      <c r="H8">
        <v>91.662198877829468</v>
      </c>
      <c r="I8">
        <v>96.500155457892859</v>
      </c>
      <c r="J8">
        <v>92.746256882153617</v>
      </c>
      <c r="K8">
        <f t="shared" si="0"/>
        <v>66.903910717880905</v>
      </c>
      <c r="L8">
        <f t="shared" si="1"/>
        <v>96.500155457892859</v>
      </c>
      <c r="M8">
        <f t="shared" si="2"/>
        <v>294.11764705882354</v>
      </c>
      <c r="N8">
        <f t="shared" si="3"/>
        <v>66.903910717880905</v>
      </c>
      <c r="O8">
        <f t="shared" si="4"/>
        <v>29.596244740011954</v>
      </c>
    </row>
    <row r="9" spans="1:17" x14ac:dyDescent="0.25">
      <c r="A9">
        <v>0</v>
      </c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f t="shared" si="0"/>
        <v>100</v>
      </c>
      <c r="L9">
        <f t="shared" si="1"/>
        <v>100</v>
      </c>
      <c r="M9">
        <f t="shared" si="2"/>
        <v>352.94117647058823</v>
      </c>
      <c r="N9">
        <f t="shared" si="3"/>
        <v>100</v>
      </c>
      <c r="O9">
        <f t="shared" si="4"/>
        <v>0</v>
      </c>
    </row>
    <row r="10" spans="1:17" x14ac:dyDescent="0.25">
      <c r="A10">
        <v>1</v>
      </c>
      <c r="B10">
        <v>98</v>
      </c>
      <c r="C10">
        <v>100.6987687728153</v>
      </c>
      <c r="D10">
        <v>102.77183760753523</v>
      </c>
      <c r="E10">
        <v>108.03065257886526</v>
      </c>
      <c r="F10">
        <v>111.99250591860638</v>
      </c>
      <c r="G10">
        <v>104.67459283391796</v>
      </c>
      <c r="H10">
        <v>109.57262512935715</v>
      </c>
      <c r="I10">
        <v>101.19558162620075</v>
      </c>
      <c r="J10">
        <v>103.10381947495281</v>
      </c>
      <c r="K10">
        <f t="shared" si="0"/>
        <v>101.19558162620075</v>
      </c>
      <c r="L10">
        <f t="shared" si="1"/>
        <v>111.99250591860638</v>
      </c>
      <c r="M10">
        <f t="shared" si="2"/>
        <v>411.76470588235293</v>
      </c>
      <c r="N10">
        <f t="shared" si="3"/>
        <v>101.19558162620075</v>
      </c>
      <c r="O10">
        <f t="shared" si="4"/>
        <v>10.796924292405635</v>
      </c>
    </row>
    <row r="11" spans="1:17" x14ac:dyDescent="0.25">
      <c r="A11">
        <v>2</v>
      </c>
      <c r="B11">
        <v>94</v>
      </c>
      <c r="C11">
        <v>103.87383780292794</v>
      </c>
      <c r="D11">
        <v>107.78878749789146</v>
      </c>
      <c r="E11">
        <v>118.35671484317814</v>
      </c>
      <c r="F11">
        <v>129.23890911016542</v>
      </c>
      <c r="G11">
        <v>111.97687091258774</v>
      </c>
      <c r="H11">
        <v>118.61439382694321</v>
      </c>
      <c r="I11">
        <v>103.40142660816186</v>
      </c>
      <c r="J11">
        <v>111.93737456232277</v>
      </c>
      <c r="K11">
        <f t="shared" si="0"/>
        <v>103.40142660816186</v>
      </c>
      <c r="L11">
        <f t="shared" si="1"/>
        <v>129.23890911016542</v>
      </c>
      <c r="M11">
        <f t="shared" si="2"/>
        <v>470.58823529411762</v>
      </c>
      <c r="N11">
        <f t="shared" si="3"/>
        <v>103.40142660816186</v>
      </c>
      <c r="O11">
        <f t="shared" si="4"/>
        <v>25.837482502003567</v>
      </c>
    </row>
    <row r="12" spans="1:17" x14ac:dyDescent="0.25">
      <c r="A12">
        <v>3</v>
      </c>
      <c r="B12">
        <v>72</v>
      </c>
      <c r="C12">
        <v>108.13155836708013</v>
      </c>
      <c r="D12">
        <v>116.4449305408185</v>
      </c>
      <c r="E12">
        <v>126.78768848660465</v>
      </c>
      <c r="F12">
        <v>145.53564845330436</v>
      </c>
      <c r="G12">
        <v>124.16764915796794</v>
      </c>
      <c r="H12">
        <v>129.6760796176213</v>
      </c>
      <c r="I12">
        <v>110.24818877594089</v>
      </c>
      <c r="J12">
        <v>119.94441699855875</v>
      </c>
      <c r="K12">
        <f t="shared" si="0"/>
        <v>110.24818877594089</v>
      </c>
      <c r="L12">
        <f t="shared" si="1"/>
        <v>145.53564845330436</v>
      </c>
      <c r="M12">
        <f t="shared" si="2"/>
        <v>529.41176470588232</v>
      </c>
      <c r="N12">
        <f t="shared" si="3"/>
        <v>110.24818877594089</v>
      </c>
      <c r="O12">
        <f t="shared" si="4"/>
        <v>35.287459677363472</v>
      </c>
    </row>
    <row r="13" spans="1:17" x14ac:dyDescent="0.25">
      <c r="A13">
        <v>4</v>
      </c>
      <c r="B13">
        <v>62</v>
      </c>
      <c r="C13">
        <v>114.86345089718093</v>
      </c>
      <c r="D13">
        <v>127.57526785179867</v>
      </c>
      <c r="E13">
        <v>138.91292385822675</v>
      </c>
      <c r="F13">
        <v>157.52833296787264</v>
      </c>
      <c r="G13">
        <v>161.81309124591007</v>
      </c>
      <c r="H13">
        <v>140.93750827608486</v>
      </c>
      <c r="I13">
        <v>117.48725890627544</v>
      </c>
      <c r="J13">
        <v>131.77697469645418</v>
      </c>
      <c r="K13">
        <f t="shared" si="0"/>
        <v>117.48725890627544</v>
      </c>
      <c r="L13">
        <f t="shared" si="1"/>
        <v>161.81309124591007</v>
      </c>
      <c r="M13">
        <f t="shared" si="2"/>
        <v>588.23529411764707</v>
      </c>
      <c r="N13">
        <f t="shared" si="3"/>
        <v>117.48725890627544</v>
      </c>
      <c r="O13">
        <f t="shared" si="4"/>
        <v>44.32583233963463</v>
      </c>
    </row>
    <row r="14" spans="1:17" x14ac:dyDescent="0.25">
      <c r="A14">
        <v>5</v>
      </c>
      <c r="B14">
        <v>65.55</v>
      </c>
      <c r="C14">
        <v>117.22042198619545</v>
      </c>
      <c r="D14">
        <v>136.66291211631489</v>
      </c>
      <c r="E14">
        <v>153.33255927831149</v>
      </c>
      <c r="F14">
        <v>164.89214113217923</v>
      </c>
      <c r="G14">
        <v>179.06661704542836</v>
      </c>
      <c r="H14">
        <v>153.79251746766138</v>
      </c>
      <c r="I14">
        <v>126.19873975825257</v>
      </c>
      <c r="J14">
        <v>142.10070938455806</v>
      </c>
      <c r="K14">
        <f t="shared" si="0"/>
        <v>126.19873975825257</v>
      </c>
      <c r="L14">
        <f t="shared" si="1"/>
        <v>179.06661704542836</v>
      </c>
      <c r="M14">
        <f t="shared" si="2"/>
        <v>647.05882352941171</v>
      </c>
      <c r="N14">
        <f t="shared" si="3"/>
        <v>126.19873975825257</v>
      </c>
      <c r="O14">
        <f t="shared" si="4"/>
        <v>52.867877287175787</v>
      </c>
    </row>
    <row r="15" spans="1:17" x14ac:dyDescent="0.25">
      <c r="A15">
        <v>6</v>
      </c>
      <c r="B15">
        <v>68.876000000000005</v>
      </c>
      <c r="C15">
        <v>124.65140018373684</v>
      </c>
      <c r="D15">
        <v>149.73255630465184</v>
      </c>
      <c r="E15">
        <v>161.00546213608894</v>
      </c>
      <c r="F15">
        <v>176.39529805818617</v>
      </c>
      <c r="G15">
        <v>195.35492191726109</v>
      </c>
      <c r="H15">
        <v>166.14354230618363</v>
      </c>
      <c r="I15">
        <v>133.69563784364431</v>
      </c>
      <c r="J15">
        <v>156.69949173020197</v>
      </c>
      <c r="K15">
        <f t="shared" si="0"/>
        <v>133.69563784364431</v>
      </c>
      <c r="L15">
        <f t="shared" si="1"/>
        <v>195.35492191726109</v>
      </c>
      <c r="M15">
        <f t="shared" si="2"/>
        <v>705.88235294117646</v>
      </c>
      <c r="N15">
        <f t="shared" si="3"/>
        <v>133.69563784364431</v>
      </c>
      <c r="O15">
        <f t="shared" si="4"/>
        <v>61.659284073616789</v>
      </c>
    </row>
    <row r="16" spans="1:17" x14ac:dyDescent="0.25">
      <c r="A16">
        <v>7</v>
      </c>
      <c r="B16">
        <v>76.481999999999999</v>
      </c>
      <c r="C16">
        <v>132.74739622213636</v>
      </c>
      <c r="D16">
        <v>165.27530648557763</v>
      </c>
      <c r="E16">
        <v>178.97148229853957</v>
      </c>
      <c r="F16">
        <v>195.59922780394368</v>
      </c>
      <c r="G16">
        <v>214.05551626414891</v>
      </c>
      <c r="H16">
        <v>172.6419293807626</v>
      </c>
      <c r="I16">
        <v>142.22419792156694</v>
      </c>
      <c r="J16">
        <v>168.18086685504147</v>
      </c>
      <c r="K16">
        <f t="shared" si="0"/>
        <v>142.22419792156694</v>
      </c>
      <c r="L16">
        <f t="shared" si="1"/>
        <v>214.05551626414891</v>
      </c>
      <c r="M16">
        <f t="shared" si="2"/>
        <v>764.70588235294122</v>
      </c>
      <c r="N16">
        <f t="shared" si="3"/>
        <v>142.22419792156694</v>
      </c>
      <c r="O16">
        <f t="shared" si="4"/>
        <v>71.831318342581966</v>
      </c>
    </row>
    <row r="17" spans="1:15" x14ac:dyDescent="0.25">
      <c r="A17">
        <v>8</v>
      </c>
      <c r="B17">
        <v>74.382000000000005</v>
      </c>
      <c r="C17">
        <v>139.87265968667825</v>
      </c>
      <c r="D17">
        <v>173.54583544186704</v>
      </c>
      <c r="E17">
        <v>198.34874375918136</v>
      </c>
      <c r="F17">
        <v>254.90146516346482</v>
      </c>
      <c r="G17">
        <v>231.71905644325744</v>
      </c>
      <c r="H17">
        <v>181.74230886951</v>
      </c>
      <c r="I17">
        <v>155.88085563452933</v>
      </c>
      <c r="J17">
        <v>174.46566418303101</v>
      </c>
      <c r="K17">
        <f t="shared" si="0"/>
        <v>155.88085563452933</v>
      </c>
      <c r="L17">
        <f t="shared" si="1"/>
        <v>254.90146516346482</v>
      </c>
      <c r="M17">
        <f t="shared" si="2"/>
        <v>823.52941176470586</v>
      </c>
      <c r="N17">
        <f t="shared" si="3"/>
        <v>155.88085563452933</v>
      </c>
      <c r="O17">
        <f t="shared" si="4"/>
        <v>99.020609528935495</v>
      </c>
    </row>
    <row r="18" spans="1:15" x14ac:dyDescent="0.25">
      <c r="A18">
        <v>9</v>
      </c>
      <c r="B18">
        <v>74.945999999999998</v>
      </c>
      <c r="C18">
        <v>145.24914158815702</v>
      </c>
      <c r="D18">
        <v>192.91119073659928</v>
      </c>
      <c r="E18">
        <v>202.338286444109</v>
      </c>
      <c r="F18">
        <v>282.08065673362779</v>
      </c>
      <c r="G18">
        <v>253.32860408236942</v>
      </c>
      <c r="H18">
        <v>192.29202516888205</v>
      </c>
      <c r="I18">
        <v>167.72548258338816</v>
      </c>
      <c r="J18">
        <v>175.68477576362685</v>
      </c>
      <c r="K18">
        <f t="shared" si="0"/>
        <v>167.72548258338816</v>
      </c>
      <c r="L18">
        <f t="shared" si="1"/>
        <v>282.08065673362779</v>
      </c>
      <c r="M18">
        <f t="shared" si="2"/>
        <v>882.35294117647061</v>
      </c>
      <c r="N18">
        <f t="shared" si="3"/>
        <v>167.72548258338816</v>
      </c>
      <c r="O18">
        <f t="shared" si="4"/>
        <v>114.35517415023963</v>
      </c>
    </row>
    <row r="19" spans="1:15" x14ac:dyDescent="0.25">
      <c r="A19">
        <v>10</v>
      </c>
      <c r="B19">
        <v>78.58</v>
      </c>
      <c r="D19">
        <v>213.79770591532127</v>
      </c>
      <c r="E19">
        <v>217.6478320569839</v>
      </c>
      <c r="F19">
        <v>307.7393518669507</v>
      </c>
      <c r="G19">
        <v>275.32835924487898</v>
      </c>
      <c r="H19">
        <v>199.26602631514649</v>
      </c>
      <c r="I19">
        <v>180.84339812926956</v>
      </c>
      <c r="J19">
        <v>181.22418103528258</v>
      </c>
      <c r="K19">
        <f t="shared" si="0"/>
        <v>180.84339812926956</v>
      </c>
      <c r="L19">
        <f t="shared" si="1"/>
        <v>307.7393518669507</v>
      </c>
      <c r="M19">
        <f t="shared" si="2"/>
        <v>941.17647058823525</v>
      </c>
      <c r="N19">
        <f t="shared" si="3"/>
        <v>180.84339812926956</v>
      </c>
      <c r="O19">
        <f t="shared" si="4"/>
        <v>126.89595373768114</v>
      </c>
    </row>
    <row r="20" spans="1:15" x14ac:dyDescent="0.25">
      <c r="M20">
        <f>M19</f>
        <v>941.17647058823525</v>
      </c>
    </row>
  </sheetData>
  <sortState xmlns:xlrd2="http://schemas.microsoft.com/office/spreadsheetml/2017/richdata2" ref="A4:O19">
    <sortCondition ref="A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Unemployment Data</vt:lpstr>
      <vt:lpstr>Bank Credit Data</vt:lpstr>
      <vt:lpstr>Additional Unemployment Data</vt:lpstr>
      <vt:lpstr>Additional Bank Credit Data</vt:lpstr>
    </vt:vector>
  </TitlesOfParts>
  <Manager/>
  <Company>The Brookings Institution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Cheng</dc:creator>
  <cp:keywords/>
  <dc:description/>
  <cp:lastModifiedBy>Lawson, Aidan</cp:lastModifiedBy>
  <cp:revision/>
  <dcterms:created xsi:type="dcterms:W3CDTF">2018-07-23T20:57:10Z</dcterms:created>
  <dcterms:modified xsi:type="dcterms:W3CDTF">2020-01-29T19:40:57Z</dcterms:modified>
  <cp:category/>
  <cp:contentStatus/>
</cp:coreProperties>
</file>