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FB2D648D-F139-4FE5-A858-A9FA6CD6DCCC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Chart Data" sheetId="2" r:id="rId1"/>
    <sheet name="All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8" i="1" l="1"/>
  <c r="L107" i="1"/>
  <c r="L106" i="1"/>
  <c r="L105" i="1"/>
  <c r="K105" i="1"/>
  <c r="J105" i="1"/>
  <c r="I105" i="1"/>
  <c r="L104" i="1"/>
  <c r="K104" i="1"/>
  <c r="P106" i="1" s="1"/>
  <c r="J104" i="1"/>
  <c r="O106" i="1" s="1"/>
  <c r="I104" i="1"/>
  <c r="N106" i="1" s="1"/>
  <c r="L103" i="1"/>
  <c r="K103" i="1"/>
  <c r="J103" i="1"/>
  <c r="I103" i="1"/>
  <c r="L102" i="1"/>
  <c r="K102" i="1"/>
  <c r="J102" i="1"/>
  <c r="I102" i="1"/>
  <c r="L101" i="1"/>
  <c r="Q103" i="1" s="1"/>
  <c r="K101" i="1"/>
  <c r="J101" i="1"/>
  <c r="O103" i="1" s="1"/>
  <c r="I101" i="1"/>
  <c r="N103" i="1" s="1"/>
  <c r="L100" i="1"/>
  <c r="K100" i="1"/>
  <c r="J100" i="1"/>
  <c r="I100" i="1"/>
  <c r="L99" i="1"/>
  <c r="K99" i="1"/>
  <c r="J99" i="1"/>
  <c r="I99" i="1"/>
  <c r="L98" i="1"/>
  <c r="Q100" i="1" s="1"/>
  <c r="K98" i="1"/>
  <c r="P100" i="1" s="1"/>
  <c r="J98" i="1"/>
  <c r="O100" i="1" s="1"/>
  <c r="I98" i="1"/>
  <c r="N100" i="1" s="1"/>
  <c r="L97" i="1"/>
  <c r="K97" i="1"/>
  <c r="J97" i="1"/>
  <c r="I97" i="1"/>
  <c r="L96" i="1"/>
  <c r="K96" i="1"/>
  <c r="J96" i="1"/>
  <c r="I96" i="1"/>
  <c r="L95" i="1"/>
  <c r="Q97" i="1" s="1"/>
  <c r="K95" i="1"/>
  <c r="P97" i="1" s="1"/>
  <c r="J95" i="1"/>
  <c r="O97" i="1" s="1"/>
  <c r="I95" i="1"/>
  <c r="N97" i="1" s="1"/>
  <c r="L94" i="1"/>
  <c r="K94" i="1"/>
  <c r="J94" i="1"/>
  <c r="I94" i="1"/>
  <c r="L93" i="1"/>
  <c r="K93" i="1"/>
  <c r="J93" i="1"/>
  <c r="I93" i="1"/>
  <c r="L92" i="1"/>
  <c r="Q94" i="1" s="1"/>
  <c r="K92" i="1"/>
  <c r="P94" i="1" s="1"/>
  <c r="J92" i="1"/>
  <c r="O94" i="1" s="1"/>
  <c r="I92" i="1"/>
  <c r="N94" i="1" s="1"/>
  <c r="L91" i="1"/>
  <c r="K91" i="1"/>
  <c r="J91" i="1"/>
  <c r="I91" i="1"/>
  <c r="L90" i="1"/>
  <c r="K90" i="1"/>
  <c r="J90" i="1"/>
  <c r="I90" i="1"/>
  <c r="L89" i="1"/>
  <c r="Q91" i="1" s="1"/>
  <c r="K89" i="1"/>
  <c r="P91" i="1" s="1"/>
  <c r="J89" i="1"/>
  <c r="O91" i="1" s="1"/>
  <c r="I89" i="1"/>
  <c r="N91" i="1" s="1"/>
  <c r="L88" i="1"/>
  <c r="K88" i="1"/>
  <c r="J88" i="1"/>
  <c r="I88" i="1"/>
  <c r="L87" i="1"/>
  <c r="K87" i="1"/>
  <c r="J87" i="1"/>
  <c r="I87" i="1"/>
  <c r="L86" i="1"/>
  <c r="Q88" i="1" s="1"/>
  <c r="K86" i="1"/>
  <c r="P88" i="1" s="1"/>
  <c r="J86" i="1"/>
  <c r="O88" i="1" s="1"/>
  <c r="I86" i="1"/>
  <c r="N88" i="1" s="1"/>
  <c r="L85" i="1"/>
  <c r="K85" i="1"/>
  <c r="J85" i="1"/>
  <c r="I85" i="1"/>
  <c r="L84" i="1"/>
  <c r="K84" i="1"/>
  <c r="J84" i="1"/>
  <c r="I84" i="1"/>
  <c r="L83" i="1"/>
  <c r="Q85" i="1" s="1"/>
  <c r="K83" i="1"/>
  <c r="P85" i="1" s="1"/>
  <c r="J83" i="1"/>
  <c r="O85" i="1" s="1"/>
  <c r="I83" i="1"/>
  <c r="N85" i="1" s="1"/>
  <c r="L82" i="1"/>
  <c r="K82" i="1"/>
  <c r="J82" i="1"/>
  <c r="I82" i="1"/>
  <c r="L81" i="1"/>
  <c r="K81" i="1"/>
  <c r="J81" i="1"/>
  <c r="I81" i="1"/>
  <c r="L80" i="1"/>
  <c r="Q82" i="1" s="1"/>
  <c r="K80" i="1"/>
  <c r="P82" i="1" s="1"/>
  <c r="J80" i="1"/>
  <c r="O82" i="1" s="1"/>
  <c r="I80" i="1"/>
  <c r="N82" i="1" s="1"/>
  <c r="L79" i="1"/>
  <c r="K79" i="1"/>
  <c r="J79" i="1"/>
  <c r="I79" i="1"/>
  <c r="L78" i="1"/>
  <c r="K78" i="1"/>
  <c r="J78" i="1"/>
  <c r="I78" i="1"/>
  <c r="L77" i="1"/>
  <c r="Q79" i="1" s="1"/>
  <c r="K77" i="1"/>
  <c r="P79" i="1" s="1"/>
  <c r="J77" i="1"/>
  <c r="O79" i="1" s="1"/>
  <c r="I77" i="1"/>
  <c r="N79" i="1" s="1"/>
  <c r="L76" i="1"/>
  <c r="K76" i="1"/>
  <c r="J76" i="1"/>
  <c r="I76" i="1"/>
  <c r="L75" i="1"/>
  <c r="K75" i="1"/>
  <c r="J75" i="1"/>
  <c r="I75" i="1"/>
  <c r="L74" i="1"/>
  <c r="Q76" i="1" s="1"/>
  <c r="K74" i="1"/>
  <c r="P76" i="1" s="1"/>
  <c r="J74" i="1"/>
  <c r="O76" i="1" s="1"/>
  <c r="I74" i="1"/>
  <c r="N76" i="1" s="1"/>
  <c r="L73" i="1"/>
  <c r="K73" i="1"/>
  <c r="J73" i="1"/>
  <c r="I73" i="1"/>
  <c r="L72" i="1"/>
  <c r="K72" i="1"/>
  <c r="J72" i="1"/>
  <c r="I72" i="1"/>
  <c r="L71" i="1"/>
  <c r="Q73" i="1" s="1"/>
  <c r="K71" i="1"/>
  <c r="P73" i="1" s="1"/>
  <c r="J71" i="1"/>
  <c r="O73" i="1" s="1"/>
  <c r="I71" i="1"/>
  <c r="N73" i="1" s="1"/>
  <c r="L70" i="1"/>
  <c r="K70" i="1"/>
  <c r="J70" i="1"/>
  <c r="I70" i="1"/>
  <c r="L69" i="1"/>
  <c r="K69" i="1"/>
  <c r="J69" i="1"/>
  <c r="I69" i="1"/>
  <c r="L68" i="1"/>
  <c r="Q70" i="1" s="1"/>
  <c r="K68" i="1"/>
  <c r="P70" i="1" s="1"/>
  <c r="J68" i="1"/>
  <c r="O70" i="1" s="1"/>
  <c r="I68" i="1"/>
  <c r="N70" i="1" s="1"/>
  <c r="L67" i="1"/>
  <c r="K67" i="1"/>
  <c r="J67" i="1"/>
  <c r="I67" i="1"/>
  <c r="L66" i="1"/>
  <c r="K66" i="1"/>
  <c r="J66" i="1"/>
  <c r="I66" i="1"/>
  <c r="L65" i="1"/>
  <c r="Q67" i="1" s="1"/>
  <c r="K65" i="1"/>
  <c r="P67" i="1" s="1"/>
  <c r="J65" i="1"/>
  <c r="O67" i="1" s="1"/>
  <c r="I65" i="1"/>
  <c r="N67" i="1" s="1"/>
  <c r="L64" i="1"/>
  <c r="K64" i="1"/>
  <c r="J64" i="1"/>
  <c r="I64" i="1"/>
  <c r="L63" i="1"/>
  <c r="K63" i="1"/>
  <c r="J63" i="1"/>
  <c r="I63" i="1"/>
  <c r="L62" i="1"/>
  <c r="Q64" i="1" s="1"/>
  <c r="K62" i="1"/>
  <c r="P64" i="1" s="1"/>
  <c r="J62" i="1"/>
  <c r="O64" i="1" s="1"/>
  <c r="I62" i="1"/>
  <c r="N64" i="1" s="1"/>
  <c r="L61" i="1"/>
  <c r="K61" i="1"/>
  <c r="J61" i="1"/>
  <c r="I61" i="1"/>
  <c r="L60" i="1"/>
  <c r="K60" i="1"/>
  <c r="J60" i="1"/>
  <c r="I60" i="1"/>
  <c r="L59" i="1"/>
  <c r="Q61" i="1" s="1"/>
  <c r="K59" i="1"/>
  <c r="P61" i="1" s="1"/>
  <c r="J59" i="1"/>
  <c r="O61" i="1" s="1"/>
  <c r="I59" i="1"/>
  <c r="N61" i="1" s="1"/>
  <c r="L58" i="1"/>
  <c r="K58" i="1"/>
  <c r="J58" i="1"/>
  <c r="I58" i="1"/>
  <c r="L57" i="1"/>
  <c r="K57" i="1"/>
  <c r="J57" i="1"/>
  <c r="I57" i="1"/>
  <c r="L56" i="1"/>
  <c r="Q58" i="1" s="1"/>
  <c r="K56" i="1"/>
  <c r="P58" i="1" s="1"/>
  <c r="J56" i="1"/>
  <c r="O58" i="1" s="1"/>
  <c r="I56" i="1"/>
  <c r="N58" i="1" s="1"/>
  <c r="L55" i="1"/>
  <c r="K55" i="1"/>
  <c r="J55" i="1"/>
  <c r="I55" i="1"/>
  <c r="L54" i="1"/>
  <c r="K54" i="1"/>
  <c r="J54" i="1"/>
  <c r="I54" i="1"/>
  <c r="L53" i="1"/>
  <c r="Q55" i="1" s="1"/>
  <c r="K53" i="1"/>
  <c r="P55" i="1" s="1"/>
  <c r="J53" i="1"/>
  <c r="O55" i="1" s="1"/>
  <c r="I53" i="1"/>
  <c r="N55" i="1" s="1"/>
  <c r="L52" i="1"/>
  <c r="K52" i="1"/>
  <c r="J52" i="1"/>
  <c r="I52" i="1"/>
  <c r="L51" i="1"/>
  <c r="K51" i="1"/>
  <c r="J51" i="1"/>
  <c r="I51" i="1"/>
  <c r="L50" i="1"/>
  <c r="Q52" i="1" s="1"/>
  <c r="K50" i="1"/>
  <c r="P52" i="1" s="1"/>
  <c r="J50" i="1"/>
  <c r="O52" i="1" s="1"/>
  <c r="I50" i="1"/>
  <c r="N52" i="1" s="1"/>
  <c r="L49" i="1"/>
  <c r="K49" i="1"/>
  <c r="J49" i="1"/>
  <c r="I49" i="1"/>
  <c r="L48" i="1"/>
  <c r="K48" i="1"/>
  <c r="J48" i="1"/>
  <c r="I48" i="1"/>
  <c r="L47" i="1"/>
  <c r="Q49" i="1" s="1"/>
  <c r="K47" i="1"/>
  <c r="P49" i="1" s="1"/>
  <c r="J47" i="1"/>
  <c r="O49" i="1" s="1"/>
  <c r="I47" i="1"/>
  <c r="N49" i="1" s="1"/>
  <c r="L46" i="1"/>
  <c r="K46" i="1"/>
  <c r="J46" i="1"/>
  <c r="I46" i="1"/>
  <c r="L45" i="1"/>
  <c r="K45" i="1"/>
  <c r="J45" i="1"/>
  <c r="I45" i="1"/>
  <c r="L44" i="1"/>
  <c r="Q46" i="1" s="1"/>
  <c r="K44" i="1"/>
  <c r="P46" i="1" s="1"/>
  <c r="J44" i="1"/>
  <c r="O46" i="1" s="1"/>
  <c r="I44" i="1"/>
  <c r="N46" i="1" s="1"/>
  <c r="L43" i="1"/>
  <c r="K43" i="1"/>
  <c r="J43" i="1"/>
  <c r="I43" i="1"/>
  <c r="L42" i="1"/>
  <c r="K42" i="1"/>
  <c r="J42" i="1"/>
  <c r="I42" i="1"/>
  <c r="L41" i="1"/>
  <c r="Q43" i="1" s="1"/>
  <c r="K41" i="1"/>
  <c r="P43" i="1" s="1"/>
  <c r="J41" i="1"/>
  <c r="O43" i="1" s="1"/>
  <c r="I41" i="1"/>
  <c r="N43" i="1" s="1"/>
  <c r="L40" i="1"/>
  <c r="K40" i="1"/>
  <c r="J40" i="1"/>
  <c r="I40" i="1"/>
  <c r="L39" i="1"/>
  <c r="K39" i="1"/>
  <c r="J39" i="1"/>
  <c r="I39" i="1"/>
  <c r="L38" i="1"/>
  <c r="Q40" i="1" s="1"/>
  <c r="K38" i="1"/>
  <c r="P40" i="1" s="1"/>
  <c r="J38" i="1"/>
  <c r="O40" i="1" s="1"/>
  <c r="I38" i="1"/>
  <c r="L37" i="1"/>
  <c r="K37" i="1"/>
  <c r="J37" i="1"/>
  <c r="I37" i="1"/>
  <c r="L36" i="1"/>
  <c r="K36" i="1"/>
  <c r="J36" i="1"/>
  <c r="I36" i="1"/>
  <c r="L35" i="1"/>
  <c r="Q37" i="1" s="1"/>
  <c r="K35" i="1"/>
  <c r="P37" i="1" s="1"/>
  <c r="J35" i="1"/>
  <c r="O37" i="1" s="1"/>
  <c r="I35" i="1"/>
  <c r="N37" i="1" s="1"/>
  <c r="L34" i="1"/>
  <c r="K34" i="1"/>
  <c r="J34" i="1"/>
  <c r="I34" i="1"/>
  <c r="L33" i="1"/>
  <c r="K33" i="1"/>
  <c r="J33" i="1"/>
  <c r="I33" i="1"/>
  <c r="L32" i="1"/>
  <c r="Q34" i="1" s="1"/>
  <c r="K32" i="1"/>
  <c r="P34" i="1" s="1"/>
  <c r="J32" i="1"/>
  <c r="O34" i="1" s="1"/>
  <c r="I32" i="1"/>
  <c r="N34" i="1" s="1"/>
  <c r="AI31" i="1"/>
  <c r="AJ31" i="1" s="1"/>
  <c r="L31" i="1"/>
  <c r="K31" i="1"/>
  <c r="J31" i="1"/>
  <c r="I31" i="1"/>
  <c r="AI30" i="1"/>
  <c r="AJ30" i="1" s="1"/>
  <c r="L30" i="1"/>
  <c r="K30" i="1"/>
  <c r="J30" i="1"/>
  <c r="I30" i="1"/>
  <c r="AI29" i="1"/>
  <c r="AJ29" i="1" s="1"/>
  <c r="L29" i="1"/>
  <c r="Q31" i="1" s="1"/>
  <c r="K29" i="1"/>
  <c r="P31" i="1" s="1"/>
  <c r="J29" i="1"/>
  <c r="I29" i="1"/>
  <c r="AI28" i="1"/>
  <c r="AJ28" i="1" s="1"/>
  <c r="L28" i="1"/>
  <c r="K28" i="1"/>
  <c r="J28" i="1"/>
  <c r="I28" i="1"/>
  <c r="AJ27" i="1"/>
  <c r="AI27" i="1"/>
  <c r="L27" i="1"/>
  <c r="K27" i="1"/>
  <c r="J27" i="1"/>
  <c r="I27" i="1"/>
  <c r="AI26" i="1"/>
  <c r="AJ26" i="1" s="1"/>
  <c r="L26" i="1"/>
  <c r="Q28" i="1" s="1"/>
  <c r="K26" i="1"/>
  <c r="J26" i="1"/>
  <c r="I26" i="1"/>
  <c r="AJ25" i="1"/>
  <c r="AI25" i="1"/>
  <c r="L25" i="1"/>
  <c r="K25" i="1"/>
  <c r="J25" i="1"/>
  <c r="I25" i="1"/>
  <c r="AI24" i="1"/>
  <c r="AJ24" i="1" s="1"/>
  <c r="L24" i="1"/>
  <c r="K24" i="1"/>
  <c r="J24" i="1"/>
  <c r="I24" i="1"/>
  <c r="AI23" i="1"/>
  <c r="AJ23" i="1" s="1"/>
  <c r="L23" i="1"/>
  <c r="Q25" i="1" s="1"/>
  <c r="K23" i="1"/>
  <c r="J23" i="1"/>
  <c r="I23" i="1"/>
  <c r="N25" i="1" s="1"/>
  <c r="AI22" i="1"/>
  <c r="AJ22" i="1" s="1"/>
  <c r="L22" i="1"/>
  <c r="K22" i="1"/>
  <c r="J22" i="1"/>
  <c r="I22" i="1"/>
  <c r="AI21" i="1"/>
  <c r="AJ21" i="1" s="1"/>
  <c r="L21" i="1"/>
  <c r="K21" i="1"/>
  <c r="J21" i="1"/>
  <c r="I21" i="1"/>
  <c r="AI20" i="1"/>
  <c r="AJ20" i="1" s="1"/>
  <c r="L20" i="1"/>
  <c r="K20" i="1"/>
  <c r="J20" i="1"/>
  <c r="I20" i="1"/>
  <c r="N22" i="1" s="1"/>
  <c r="L19" i="1"/>
  <c r="K19" i="1"/>
  <c r="J19" i="1"/>
  <c r="I19" i="1"/>
  <c r="L18" i="1"/>
  <c r="K18" i="1"/>
  <c r="J18" i="1"/>
  <c r="I18" i="1"/>
  <c r="L17" i="1"/>
  <c r="Q19" i="1" s="1"/>
  <c r="K17" i="1"/>
  <c r="P19" i="1" s="1"/>
  <c r="J17" i="1"/>
  <c r="O19" i="1" s="1"/>
  <c r="I17" i="1"/>
  <c r="L16" i="1"/>
  <c r="K16" i="1"/>
  <c r="J16" i="1"/>
  <c r="I16" i="1"/>
  <c r="L15" i="1"/>
  <c r="K15" i="1"/>
  <c r="P16" i="1" s="1"/>
  <c r="J15" i="1"/>
  <c r="O16" i="1" s="1"/>
  <c r="I15" i="1"/>
  <c r="N16" i="1" s="1"/>
  <c r="L14" i="1"/>
  <c r="Q16" i="1" s="1"/>
  <c r="P22" i="1" l="1"/>
  <c r="P25" i="1"/>
  <c r="O28" i="1"/>
  <c r="O31" i="1"/>
  <c r="N40" i="1"/>
  <c r="N19" i="1"/>
  <c r="Q22" i="1"/>
  <c r="P28" i="1"/>
  <c r="P103" i="1"/>
  <c r="O22" i="1"/>
  <c r="O25" i="1"/>
  <c r="N28" i="1"/>
  <c r="N31" i="1"/>
</calcChain>
</file>

<file path=xl/sharedStrings.xml><?xml version="1.0" encoding="utf-8"?>
<sst xmlns="http://schemas.openxmlformats.org/spreadsheetml/2006/main" count="174" uniqueCount="85">
  <si>
    <t>Data for Chart:" Mortgage Aid Extended More Than 9.9 Million Times, Outpacing Foreclosures" in December 2016 Scorecard</t>
  </si>
  <si>
    <t>Cumulative Mortgages Receiving Aid and Mortgages Foreclosed: April 1, 2009 through November 30, 2016 (Thousands) (Data for HOPE Now through Oct. 2016)</t>
  </si>
  <si>
    <t>MONTHLY</t>
  </si>
  <si>
    <t>QUARTERLY</t>
  </si>
  <si>
    <t xml:space="preserve">Cumulative HAMP </t>
  </si>
  <si>
    <t>Cumulative</t>
  </si>
  <si>
    <t xml:space="preserve">NON-Cumulative </t>
  </si>
  <si>
    <t>Year</t>
  </si>
  <si>
    <t xml:space="preserve">Cumulative  FHA </t>
  </si>
  <si>
    <t>Permanent</t>
  </si>
  <si>
    <t>HOPE Now</t>
  </si>
  <si>
    <t xml:space="preserve">Foreclosure </t>
  </si>
  <si>
    <t>FHA</t>
  </si>
  <si>
    <t>HAMP</t>
  </si>
  <si>
    <t xml:space="preserve">and </t>
  </si>
  <si>
    <t>Loss Mitigation</t>
  </si>
  <si>
    <t>Modifications</t>
  </si>
  <si>
    <t>Completions (REO)</t>
  </si>
  <si>
    <t>Month</t>
  </si>
  <si>
    <t>(000)</t>
  </si>
  <si>
    <t>FHA loss mitigation</t>
  </si>
  <si>
    <t>HAMP perm Mods</t>
  </si>
  <si>
    <t>HOPE Now Mods</t>
  </si>
  <si>
    <t>’09</t>
  </si>
  <si>
    <t>Foreclosure completions</t>
  </si>
  <si>
    <t>’A 09</t>
  </si>
  <si>
    <t>Foreclosure Completions</t>
  </si>
  <si>
    <t>Q2 09</t>
  </si>
  <si>
    <t>Q1 09</t>
  </si>
  <si>
    <t>’2005</t>
  </si>
  <si>
    <t>Q3 09</t>
  </si>
  <si>
    <t>Q4 09</t>
  </si>
  <si>
    <t>Q average</t>
  </si>
  <si>
    <t>Q1 10</t>
  </si>
  <si>
    <t>’2006</t>
  </si>
  <si>
    <t>Q2 10</t>
  </si>
  <si>
    <t>Q3 10</t>
  </si>
  <si>
    <t>’10</t>
  </si>
  <si>
    <t>Q4 10</t>
  </si>
  <si>
    <t>Q1 11</t>
  </si>
  <si>
    <t>’2007</t>
  </si>
  <si>
    <t>Q2 11</t>
  </si>
  <si>
    <t>Q3 11</t>
  </si>
  <si>
    <t>Q4 11</t>
  </si>
  <si>
    <t>Q1 12</t>
  </si>
  <si>
    <t>’2008</t>
  </si>
  <si>
    <t>Q2 12</t>
  </si>
  <si>
    <t>Q3 12</t>
  </si>
  <si>
    <t>Q310</t>
  </si>
  <si>
    <t>Q4 12</t>
  </si>
  <si>
    <t>Q1 13</t>
  </si>
  <si>
    <t>’2009</t>
  </si>
  <si>
    <t>Q2 13</t>
  </si>
  <si>
    <t>Q3 13</t>
  </si>
  <si>
    <t>’11</t>
  </si>
  <si>
    <t>Q4 13</t>
  </si>
  <si>
    <t>Q1 14</t>
  </si>
  <si>
    <t>’2010</t>
  </si>
  <si>
    <t>Q2 14</t>
  </si>
  <si>
    <t>Q3 14</t>
  </si>
  <si>
    <t>Q4 14</t>
  </si>
  <si>
    <t>Q1 15</t>
  </si>
  <si>
    <t>’2011</t>
  </si>
  <si>
    <t>Q2 15</t>
  </si>
  <si>
    <t>Q3 15</t>
  </si>
  <si>
    <t>Q4 15</t>
  </si>
  <si>
    <t>Q1 16</t>
  </si>
  <si>
    <t>’2012</t>
  </si>
  <si>
    <t>Q2 16</t>
  </si>
  <si>
    <t>Q3 16</t>
  </si>
  <si>
    <t>’12</t>
  </si>
  <si>
    <t>Q4 16</t>
  </si>
  <si>
    <t>’2013</t>
  </si>
  <si>
    <t>’2014</t>
  </si>
  <si>
    <t>’2015</t>
  </si>
  <si>
    <t>’13</t>
  </si>
  <si>
    <t>’2016</t>
  </si>
  <si>
    <t>’14</t>
  </si>
  <si>
    <t>’15</t>
  </si>
  <si>
    <t>’16</t>
  </si>
  <si>
    <t xml:space="preserve">Total Mortgages Modified or Receiving </t>
  </si>
  <si>
    <t xml:space="preserve">     Loss Mitigation</t>
  </si>
  <si>
    <t>HOPE Now (Private Sector)</t>
  </si>
  <si>
    <t>FHA Loss Mitigation</t>
  </si>
  <si>
    <t>Sources: FHA loss mitigation: U.S. Dept. of Housing and Urban Development; HAMP modifications: U.S. Treasury; private-sector modifications: HOPE NOW; foreclosure completions: CoreLogic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</si>
</sst>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7" fontId="0" fillId="0" borderId="0" xfId="0" applyNumberFormat="1" applyFill="1" applyBorder="1"/>
    <xf numFmtId="2" fontId="0" fillId="0" borderId="0" xfId="0" applyNumberFormat="1"/>
    <xf numFmtId="164" fontId="0" fillId="0" borderId="0" xfId="0" applyNumberFormat="1" applyFill="1" applyBorder="1"/>
    <xf numFmtId="164" fontId="0" fillId="0" borderId="1" xfId="0" applyNumberFormat="1" applyFill="1" applyBorder="1"/>
    <xf numFmtId="0" fontId="4" fillId="0" borderId="0" xfId="0" applyFont="1"/>
    <xf numFmtId="0" fontId="0" fillId="0" borderId="0" xfId="0" applyFill="1"/>
    <xf numFmtId="0" fontId="1" fillId="0" borderId="0" xfId="0" applyFont="1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quotePrefix="1" applyFill="1" applyAlignment="1">
      <alignment horizontal="left" wrapText="1"/>
    </xf>
    <xf numFmtId="2" fontId="1" fillId="0" borderId="0" xfId="0" applyNumberFormat="1" applyFont="1" applyFill="1"/>
    <xf numFmtId="17" fontId="0" fillId="0" borderId="1" xfId="0" applyNumberFormat="1" applyFill="1" applyBorder="1"/>
    <xf numFmtId="2" fontId="2" fillId="0" borderId="0" xfId="0" applyNumberFormat="1" applyFont="1" applyFill="1"/>
    <xf numFmtId="4" fontId="3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Data'!$B$3:$B$4</c:f>
              <c:strCache>
                <c:ptCount val="2"/>
                <c:pt idx="1">
                  <c:v>FHA Loss Mitigation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 Data'!$A$5:$A$52</c:f>
              <c:numCache>
                <c:formatCode>m/d/yyyy</c:formatCode>
                <c:ptCount val="48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</c:numCache>
            </c:numRef>
          </c:cat>
          <c:val>
            <c:numRef>
              <c:f>'Chart Data'!$B$5:$B$52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0.00">
                  <c:v>74.77000000000001</c:v>
                </c:pt>
                <c:pt idx="18" formatCode="0.00">
                  <c:v>86.619</c:v>
                </c:pt>
                <c:pt idx="19" formatCode="0.00">
                  <c:v>88.234000000000009</c:v>
                </c:pt>
                <c:pt idx="20" formatCode="0.00">
                  <c:v>83.551999999999992</c:v>
                </c:pt>
                <c:pt idx="21" formatCode="0.00">
                  <c:v>83.268000000000029</c:v>
                </c:pt>
                <c:pt idx="22" formatCode="0.00">
                  <c:v>151.69300000000004</c:v>
                </c:pt>
                <c:pt idx="23" formatCode="0.00">
                  <c:v>132.47300000000007</c:v>
                </c:pt>
                <c:pt idx="24" formatCode="0.00">
                  <c:v>107.76299999999992</c:v>
                </c:pt>
                <c:pt idx="25" formatCode="0.00">
                  <c:v>130.39299999999992</c:v>
                </c:pt>
                <c:pt idx="26" formatCode="0.00">
                  <c:v>125.05800000000011</c:v>
                </c:pt>
                <c:pt idx="27" formatCode="0.00">
                  <c:v>124.53999999999996</c:v>
                </c:pt>
                <c:pt idx="28" formatCode="0.00">
                  <c:v>116.27999999999997</c:v>
                </c:pt>
                <c:pt idx="29" formatCode="0.00">
                  <c:v>96.644000000000005</c:v>
                </c:pt>
                <c:pt idx="30" formatCode="0.00">
                  <c:v>107.68500000000017</c:v>
                </c:pt>
                <c:pt idx="31" formatCode="0.00">
                  <c:v>120.45500000000015</c:v>
                </c:pt>
                <c:pt idx="32" formatCode="0.00">
                  <c:v>136.1389999999999</c:v>
                </c:pt>
                <c:pt idx="33" formatCode="0.00">
                  <c:v>117.48900000000003</c:v>
                </c:pt>
                <c:pt idx="34" formatCode="0.00">
                  <c:v>119.50200000000018</c:v>
                </c:pt>
                <c:pt idx="35" formatCode="0.00">
                  <c:v>150.00299999999993</c:v>
                </c:pt>
                <c:pt idx="36" formatCode="0.00">
                  <c:v>109.79799999999977</c:v>
                </c:pt>
                <c:pt idx="37" formatCode="0.00">
                  <c:v>117.63800000000037</c:v>
                </c:pt>
                <c:pt idx="38" formatCode="0.00">
                  <c:v>106.35000000000036</c:v>
                </c:pt>
                <c:pt idx="39" formatCode="0.00">
                  <c:v>126.29399999999987</c:v>
                </c:pt>
                <c:pt idx="40" formatCode="0.00">
                  <c:v>114.54000000000042</c:v>
                </c:pt>
                <c:pt idx="41" formatCode="0.00">
                  <c:v>107.69000000000005</c:v>
                </c:pt>
                <c:pt idx="42" formatCode="0.00">
                  <c:v>112.62999999999965</c:v>
                </c:pt>
                <c:pt idx="43" formatCode="0.00">
                  <c:v>123.17000000000007</c:v>
                </c:pt>
                <c:pt idx="44" formatCode="0.00">
                  <c:v>107.52999999999975</c:v>
                </c:pt>
                <c:pt idx="45" formatCode="0.00">
                  <c:v>80.230000000000473</c:v>
                </c:pt>
                <c:pt idx="46" formatCode="0.00">
                  <c:v>98.860000000000127</c:v>
                </c:pt>
                <c:pt idx="47" formatCode="0.00">
                  <c:v>72.880000000000109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3-445C-B4A4-A76732CB1D1F}"/>
            </c:ext>
          </c:extLst>
        </c:ser>
        <c:ser>
          <c:idx val="1"/>
          <c:order val="1"/>
          <c:tx>
            <c:strRef>
              <c:f>'Chart Data'!$C$3:$C$4</c:f>
              <c:strCache>
                <c:ptCount val="2"/>
                <c:pt idx="1">
                  <c:v>HAMP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Data'!$A$5:$A$52</c:f>
              <c:numCache>
                <c:formatCode>m/d/yyyy</c:formatCode>
                <c:ptCount val="48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</c:numCache>
            </c:numRef>
          </c:cat>
          <c:val>
            <c:numRef>
              <c:f>'Chart Data'!$C$5:$C$52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0.00">
                  <c:v>0</c:v>
                </c:pt>
                <c:pt idx="18" formatCode="0.00">
                  <c:v>5.3039999999999994</c:v>
                </c:pt>
                <c:pt idx="19" formatCode="0.00">
                  <c:v>58.233999999999995</c:v>
                </c:pt>
                <c:pt idx="20" formatCode="0.00">
                  <c:v>172.26600000000002</c:v>
                </c:pt>
                <c:pt idx="21" formatCode="0.00">
                  <c:v>183.03500000000003</c:v>
                </c:pt>
                <c:pt idx="22" formatCode="0.00">
                  <c:v>109.03800000000001</c:v>
                </c:pt>
                <c:pt idx="23" formatCode="0.00">
                  <c:v>68.538000000000011</c:v>
                </c:pt>
                <c:pt idx="24" formatCode="0.00">
                  <c:v>84.099000000000046</c:v>
                </c:pt>
                <c:pt idx="25" formatCode="0.00">
                  <c:v>95.302000000000021</c:v>
                </c:pt>
                <c:pt idx="26" formatCode="0.00">
                  <c:v>89.751999999999953</c:v>
                </c:pt>
                <c:pt idx="27" formatCode="0.00">
                  <c:v>70.235000000000014</c:v>
                </c:pt>
                <c:pt idx="28" formatCode="0.00">
                  <c:v>52.727999999999952</c:v>
                </c:pt>
                <c:pt idx="29" formatCode="0.00">
                  <c:v>46.754000000000019</c:v>
                </c:pt>
                <c:pt idx="30" formatCode="0.00">
                  <c:v>52.048000000000002</c:v>
                </c:pt>
                <c:pt idx="31" formatCode="0.00">
                  <c:v>45.5949999999998</c:v>
                </c:pt>
                <c:pt idx="32" formatCode="0.00">
                  <c:v>47.101999999999862</c:v>
                </c:pt>
                <c:pt idx="33" formatCode="0.00">
                  <c:v>41.311000000000149</c:v>
                </c:pt>
                <c:pt idx="34" formatCode="0.00">
                  <c:v>50.959999999999809</c:v>
                </c:pt>
                <c:pt idx="35" formatCode="0.00">
                  <c:v>44.537000000000035</c:v>
                </c:pt>
                <c:pt idx="36" formatCode="0.00">
                  <c:v>40.159000000000106</c:v>
                </c:pt>
                <c:pt idx="37" formatCode="0.00">
                  <c:v>32.9849999999999</c:v>
                </c:pt>
                <c:pt idx="38" formatCode="0.00">
                  <c:v>29.49799999999982</c:v>
                </c:pt>
                <c:pt idx="39" formatCode="0.00">
                  <c:v>31.763999999999896</c:v>
                </c:pt>
                <c:pt idx="40" formatCode="0.00">
                  <c:v>31.407000000000153</c:v>
                </c:pt>
                <c:pt idx="41" formatCode="0.00">
                  <c:v>30.463999999999942</c:v>
                </c:pt>
                <c:pt idx="42" formatCode="0.00">
                  <c:v>29.088999999999942</c:v>
                </c:pt>
                <c:pt idx="43" formatCode="0.00">
                  <c:v>24.300000000000182</c:v>
                </c:pt>
                <c:pt idx="44" formatCode="0.00">
                  <c:v>24.005000000000109</c:v>
                </c:pt>
                <c:pt idx="45" formatCode="0.00">
                  <c:v>23.014999999999873</c:v>
                </c:pt>
                <c:pt idx="46" formatCode="0.00">
                  <c:v>22.841359420000117</c:v>
                </c:pt>
                <c:pt idx="47" formatCode="0.00">
                  <c:v>13.718718840000065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3-445C-B4A4-A76732CB1D1F}"/>
            </c:ext>
          </c:extLst>
        </c:ser>
        <c:ser>
          <c:idx val="2"/>
          <c:order val="2"/>
          <c:tx>
            <c:strRef>
              <c:f>'Chart Data'!$D$3:$D$4</c:f>
              <c:strCache>
                <c:ptCount val="2"/>
                <c:pt idx="1">
                  <c:v>HOPE Now (Private Sector)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Data'!$A$5:$A$52</c:f>
              <c:numCache>
                <c:formatCode>m/d/yyyy</c:formatCode>
                <c:ptCount val="48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</c:numCache>
            </c:numRef>
          </c:cat>
          <c:val>
            <c:numRef>
              <c:f>'Chart Data'!$D$5:$D$52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0.00">
                  <c:v>310.55500000000001</c:v>
                </c:pt>
                <c:pt idx="18" formatCode="0.00">
                  <c:v>236.73399999999998</c:v>
                </c:pt>
                <c:pt idx="19" formatCode="0.00">
                  <c:v>254.76400000000001</c:v>
                </c:pt>
                <c:pt idx="20" formatCode="0.00">
                  <c:v>305.51800000000014</c:v>
                </c:pt>
                <c:pt idx="21" formatCode="0.00">
                  <c:v>331.22</c:v>
                </c:pt>
                <c:pt idx="22" formatCode="0.00">
                  <c:v>346.91100000000006</c:v>
                </c:pt>
                <c:pt idx="23" formatCode="0.00">
                  <c:v>261.44600000000014</c:v>
                </c:pt>
                <c:pt idx="24" formatCode="0.00">
                  <c:v>207.91299999999978</c:v>
                </c:pt>
                <c:pt idx="25" formatCode="0.00">
                  <c:v>158.53899999999976</c:v>
                </c:pt>
                <c:pt idx="26" formatCode="0.00">
                  <c:v>161.76299999999992</c:v>
                </c:pt>
                <c:pt idx="27" formatCode="0.00">
                  <c:v>164.17000000000007</c:v>
                </c:pt>
                <c:pt idx="28" formatCode="0.00">
                  <c:v>143.26899999999978</c:v>
                </c:pt>
                <c:pt idx="29" formatCode="0.00">
                  <c:v>131.55600000000049</c:v>
                </c:pt>
                <c:pt idx="30" formatCode="0.00">
                  <c:v>185.60699999999997</c:v>
                </c:pt>
                <c:pt idx="31" formatCode="0.00">
                  <c:v>200.21000000000004</c:v>
                </c:pt>
                <c:pt idx="32" formatCode="0.00">
                  <c:v>202.15599999999949</c:v>
                </c:pt>
                <c:pt idx="33" formatCode="0.00">
                  <c:v>159.62500000000045</c:v>
                </c:pt>
                <c:pt idx="34" formatCode="0.00">
                  <c:v>136.10699999999997</c:v>
                </c:pt>
                <c:pt idx="35" formatCode="0.00">
                  <c:v>94.494999999999891</c:v>
                </c:pt>
                <c:pt idx="36" formatCode="0.00">
                  <c:v>101.03699999999981</c:v>
                </c:pt>
                <c:pt idx="37" formatCode="0.00">
                  <c:v>90.653999999999996</c:v>
                </c:pt>
                <c:pt idx="38" formatCode="0.00">
                  <c:v>83.719000000000051</c:v>
                </c:pt>
                <c:pt idx="39" formatCode="0.00">
                  <c:v>76.72400000000016</c:v>
                </c:pt>
                <c:pt idx="40" formatCode="0.00">
                  <c:v>87.722999999999956</c:v>
                </c:pt>
                <c:pt idx="41" formatCode="0.00">
                  <c:v>83.921000000000276</c:v>
                </c:pt>
                <c:pt idx="42" formatCode="0.00">
                  <c:v>69.024999999999636</c:v>
                </c:pt>
                <c:pt idx="43" formatCode="0.00">
                  <c:v>61.117999999999483</c:v>
                </c:pt>
                <c:pt idx="44" formatCode="0.00">
                  <c:v>61.837999999999738</c:v>
                </c:pt>
                <c:pt idx="45" formatCode="0.00">
                  <c:v>68.513999999999214</c:v>
                </c:pt>
                <c:pt idx="46" formatCode="0.00">
                  <c:v>69.322000000001026</c:v>
                </c:pt>
                <c:pt idx="47" formatCode="0.00">
                  <c:v>18.937000000000808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E3-445C-B4A4-A76732CB1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7597456"/>
        <c:axId val="427595488"/>
      </c:barChart>
      <c:lineChart>
        <c:grouping val="standard"/>
        <c:varyColors val="0"/>
        <c:ser>
          <c:idx val="3"/>
          <c:order val="3"/>
          <c:tx>
            <c:strRef>
              <c:f>'Chart Data'!$E$4:$E$4</c:f>
              <c:strCache>
                <c:ptCount val="1"/>
                <c:pt idx="0">
                  <c:v>Foreclosure completions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 Data'!$A$5:$A$52</c:f>
              <c:numCache>
                <c:formatCode>m/d/yyyy</c:formatCode>
                <c:ptCount val="48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</c:numCache>
            </c:numRef>
          </c:cat>
          <c:val>
            <c:numRef>
              <c:f>'Chart Data'!$E$5:$E$52</c:f>
              <c:numCache>
                <c:formatCode>0.00</c:formatCode>
                <c:ptCount val="48"/>
                <c:pt idx="0">
                  <c:v>73.385249999999999</c:v>
                </c:pt>
                <c:pt idx="1">
                  <c:v>73.385249999999999</c:v>
                </c:pt>
                <c:pt idx="2">
                  <c:v>73.385249999999999</c:v>
                </c:pt>
                <c:pt idx="3">
                  <c:v>73.385249999999999</c:v>
                </c:pt>
                <c:pt idx="4">
                  <c:v>95.759249999999994</c:v>
                </c:pt>
                <c:pt idx="5">
                  <c:v>95.759249999999994</c:v>
                </c:pt>
                <c:pt idx="6">
                  <c:v>95.759249999999994</c:v>
                </c:pt>
                <c:pt idx="7">
                  <c:v>95.759249999999994</c:v>
                </c:pt>
                <c:pt idx="8">
                  <c:v>148.15549999999999</c:v>
                </c:pt>
                <c:pt idx="9">
                  <c:v>148.15549999999999</c:v>
                </c:pt>
                <c:pt idx="10">
                  <c:v>148.15549999999999</c:v>
                </c:pt>
                <c:pt idx="11">
                  <c:v>148.15549999999999</c:v>
                </c:pt>
                <c:pt idx="12">
                  <c:v>245.97024999999999</c:v>
                </c:pt>
                <c:pt idx="13">
                  <c:v>245.97024999999999</c:v>
                </c:pt>
                <c:pt idx="14">
                  <c:v>245.97024999999999</c:v>
                </c:pt>
                <c:pt idx="15">
                  <c:v>245.97024999999999</c:v>
                </c:pt>
                <c:pt idx="16">
                  <c:v>258.75824999999998</c:v>
                </c:pt>
                <c:pt idx="17">
                  <c:v>258.75824999999998</c:v>
                </c:pt>
                <c:pt idx="18">
                  <c:v>258.75824999999998</c:v>
                </c:pt>
                <c:pt idx="19">
                  <c:v>258.75824999999998</c:v>
                </c:pt>
                <c:pt idx="20">
                  <c:v>294.55849999999998</c:v>
                </c:pt>
                <c:pt idx="21">
                  <c:v>294.55849999999998</c:v>
                </c:pt>
                <c:pt idx="22">
                  <c:v>294.55849999999998</c:v>
                </c:pt>
                <c:pt idx="23">
                  <c:v>294.55849999999998</c:v>
                </c:pt>
                <c:pt idx="24">
                  <c:v>239.73925</c:v>
                </c:pt>
                <c:pt idx="25">
                  <c:v>239.73925</c:v>
                </c:pt>
                <c:pt idx="26">
                  <c:v>239.73925</c:v>
                </c:pt>
                <c:pt idx="27">
                  <c:v>239.73925</c:v>
                </c:pt>
                <c:pt idx="28">
                  <c:v>213.33949999999999</c:v>
                </c:pt>
                <c:pt idx="29">
                  <c:v>213.33949999999999</c:v>
                </c:pt>
                <c:pt idx="30">
                  <c:v>213.33949999999999</c:v>
                </c:pt>
                <c:pt idx="31">
                  <c:v>213.33949999999999</c:v>
                </c:pt>
                <c:pt idx="32">
                  <c:v>169.98075</c:v>
                </c:pt>
                <c:pt idx="33">
                  <c:v>169.98075</c:v>
                </c:pt>
                <c:pt idx="34">
                  <c:v>169.98075</c:v>
                </c:pt>
                <c:pt idx="35">
                  <c:v>169.98075</c:v>
                </c:pt>
                <c:pt idx="36">
                  <c:v>152.08025000000001</c:v>
                </c:pt>
                <c:pt idx="37">
                  <c:v>152.08025000000001</c:v>
                </c:pt>
                <c:pt idx="38">
                  <c:v>152.08025000000001</c:v>
                </c:pt>
                <c:pt idx="39">
                  <c:v>152.08025000000001</c:v>
                </c:pt>
                <c:pt idx="40">
                  <c:v>126.65225</c:v>
                </c:pt>
                <c:pt idx="41">
                  <c:v>126.65225</c:v>
                </c:pt>
                <c:pt idx="42">
                  <c:v>126.65225</c:v>
                </c:pt>
                <c:pt idx="43">
                  <c:v>126.65225</c:v>
                </c:pt>
                <c:pt idx="44">
                  <c:v>96.436999999999998</c:v>
                </c:pt>
                <c:pt idx="45">
                  <c:v>96.436999999999998</c:v>
                </c:pt>
                <c:pt idx="46">
                  <c:v>96.436999999999998</c:v>
                </c:pt>
                <c:pt idx="47">
                  <c:v>96.436999999999998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E3-445C-B4A4-A76732CB1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597456"/>
        <c:axId val="427595488"/>
      </c:lineChart>
      <c:dateAx>
        <c:axId val="4275974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595488"/>
        <c:crosses val="autoZero"/>
        <c:auto val="1"/>
        <c:lblOffset val="100"/>
        <c:baseTimeUnit val="months"/>
        <c:majorUnit val="1"/>
        <c:majorTimeUnit val="years"/>
      </c:dateAx>
      <c:valAx>
        <c:axId val="42759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59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5</xdr:row>
      <xdr:rowOff>85724</xdr:rowOff>
    </xdr:from>
    <xdr:to>
      <xdr:col>17</xdr:col>
      <xdr:colOff>561975</xdr:colOff>
      <xdr:row>28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workbookViewId="0"/>
  </sheetViews>
  <sheetFormatPr defaultRowHeight="15" x14ac:dyDescent="0.25"/>
  <cols>
    <col min="2" max="2" width="18.5703125" bestFit="1" customWidth="1"/>
    <col min="4" max="4" width="25" bestFit="1" customWidth="1"/>
  </cols>
  <sheetData>
    <row r="1" spans="1:5" x14ac:dyDescent="0.25">
      <c r="A1" s="5" t="s">
        <v>84</v>
      </c>
    </row>
    <row r="3" spans="1:5" x14ac:dyDescent="0.25">
      <c r="A3" s="6"/>
      <c r="B3" s="7"/>
      <c r="C3" s="6"/>
      <c r="D3" s="6"/>
    </row>
    <row r="4" spans="1:5" x14ac:dyDescent="0.25">
      <c r="A4" s="6"/>
      <c r="B4" s="6" t="s">
        <v>83</v>
      </c>
      <c r="C4" s="6" t="s">
        <v>13</v>
      </c>
      <c r="D4" s="6" t="s">
        <v>82</v>
      </c>
      <c r="E4" t="s">
        <v>24</v>
      </c>
    </row>
    <row r="5" spans="1:5" x14ac:dyDescent="0.25">
      <c r="A5" s="8">
        <v>38353</v>
      </c>
      <c r="B5" s="6">
        <v>0</v>
      </c>
      <c r="C5" s="6">
        <v>0</v>
      </c>
      <c r="D5" s="6">
        <v>0</v>
      </c>
      <c r="E5" s="2">
        <v>73.385249999999999</v>
      </c>
    </row>
    <row r="6" spans="1:5" x14ac:dyDescent="0.25">
      <c r="A6" s="8">
        <v>38443</v>
      </c>
      <c r="B6" s="6">
        <v>0</v>
      </c>
      <c r="C6" s="6">
        <v>0</v>
      </c>
      <c r="D6" s="6">
        <v>0</v>
      </c>
      <c r="E6" s="2">
        <v>73.385249999999999</v>
      </c>
    </row>
    <row r="7" spans="1:5" x14ac:dyDescent="0.25">
      <c r="A7" s="8">
        <v>38534</v>
      </c>
      <c r="B7" s="6">
        <v>0</v>
      </c>
      <c r="C7" s="6">
        <v>0</v>
      </c>
      <c r="D7" s="6">
        <v>0</v>
      </c>
      <c r="E7" s="2">
        <v>73.385249999999999</v>
      </c>
    </row>
    <row r="8" spans="1:5" x14ac:dyDescent="0.25">
      <c r="A8" s="8">
        <v>38626</v>
      </c>
      <c r="B8" s="6">
        <v>0</v>
      </c>
      <c r="C8" s="6">
        <v>0</v>
      </c>
      <c r="D8" s="6">
        <v>0</v>
      </c>
      <c r="E8" s="2">
        <v>73.385249999999999</v>
      </c>
    </row>
    <row r="9" spans="1:5" x14ac:dyDescent="0.25">
      <c r="A9" s="8">
        <v>38718</v>
      </c>
      <c r="B9" s="6">
        <v>0</v>
      </c>
      <c r="C9" s="6">
        <v>0</v>
      </c>
      <c r="D9" s="6">
        <v>0</v>
      </c>
      <c r="E9" s="2">
        <v>95.759249999999994</v>
      </c>
    </row>
    <row r="10" spans="1:5" x14ac:dyDescent="0.25">
      <c r="A10" s="8">
        <v>38808</v>
      </c>
      <c r="B10" s="6">
        <v>0</v>
      </c>
      <c r="C10" s="6">
        <v>0</v>
      </c>
      <c r="D10" s="6">
        <v>0</v>
      </c>
      <c r="E10" s="2">
        <v>95.759249999999994</v>
      </c>
    </row>
    <row r="11" spans="1:5" x14ac:dyDescent="0.25">
      <c r="A11" s="8">
        <v>38899</v>
      </c>
      <c r="B11" s="6">
        <v>0</v>
      </c>
      <c r="C11" s="6">
        <v>0</v>
      </c>
      <c r="D11" s="6">
        <v>0</v>
      </c>
      <c r="E11" s="2">
        <v>95.759249999999994</v>
      </c>
    </row>
    <row r="12" spans="1:5" x14ac:dyDescent="0.25">
      <c r="A12" s="8">
        <v>38991</v>
      </c>
      <c r="B12" s="6">
        <v>0</v>
      </c>
      <c r="C12" s="6">
        <v>0</v>
      </c>
      <c r="D12" s="6">
        <v>0</v>
      </c>
      <c r="E12" s="2">
        <v>95.759249999999994</v>
      </c>
    </row>
    <row r="13" spans="1:5" x14ac:dyDescent="0.25">
      <c r="A13" s="8">
        <v>39083</v>
      </c>
      <c r="B13" s="6">
        <v>0</v>
      </c>
      <c r="C13" s="6">
        <v>0</v>
      </c>
      <c r="D13" s="6">
        <v>0</v>
      </c>
      <c r="E13" s="2">
        <v>148.15549999999999</v>
      </c>
    </row>
    <row r="14" spans="1:5" x14ac:dyDescent="0.25">
      <c r="A14" s="8">
        <v>39173</v>
      </c>
      <c r="B14" s="6">
        <v>0</v>
      </c>
      <c r="C14" s="6">
        <v>0</v>
      </c>
      <c r="D14" s="6">
        <v>0</v>
      </c>
      <c r="E14" s="2">
        <v>148.15549999999999</v>
      </c>
    </row>
    <row r="15" spans="1:5" x14ac:dyDescent="0.25">
      <c r="A15" s="8">
        <v>39264</v>
      </c>
      <c r="B15" s="6">
        <v>0</v>
      </c>
      <c r="C15" s="6">
        <v>0</v>
      </c>
      <c r="D15" s="6">
        <v>0</v>
      </c>
      <c r="E15" s="2">
        <v>148.15549999999999</v>
      </c>
    </row>
    <row r="16" spans="1:5" x14ac:dyDescent="0.25">
      <c r="A16" s="8">
        <v>39356</v>
      </c>
      <c r="B16" s="6">
        <v>0</v>
      </c>
      <c r="C16" s="6">
        <v>0</v>
      </c>
      <c r="D16" s="6">
        <v>0</v>
      </c>
      <c r="E16" s="2">
        <v>148.15549999999999</v>
      </c>
    </row>
    <row r="17" spans="1:5" x14ac:dyDescent="0.25">
      <c r="A17" s="8">
        <v>39448</v>
      </c>
      <c r="B17" s="6">
        <v>0</v>
      </c>
      <c r="C17" s="6">
        <v>0</v>
      </c>
      <c r="D17" s="6">
        <v>0</v>
      </c>
      <c r="E17" s="2">
        <v>245.97024999999999</v>
      </c>
    </row>
    <row r="18" spans="1:5" x14ac:dyDescent="0.25">
      <c r="A18" s="8">
        <v>39539</v>
      </c>
      <c r="B18" s="6">
        <v>0</v>
      </c>
      <c r="C18" s="6">
        <v>0</v>
      </c>
      <c r="D18" s="6">
        <v>0</v>
      </c>
      <c r="E18" s="2">
        <v>245.97024999999999</v>
      </c>
    </row>
    <row r="19" spans="1:5" x14ac:dyDescent="0.25">
      <c r="A19" s="8">
        <v>39630</v>
      </c>
      <c r="B19" s="6">
        <v>0</v>
      </c>
      <c r="C19" s="6">
        <v>0</v>
      </c>
      <c r="D19" s="6">
        <v>0</v>
      </c>
      <c r="E19" s="2">
        <v>245.97024999999999</v>
      </c>
    </row>
    <row r="20" spans="1:5" x14ac:dyDescent="0.25">
      <c r="A20" s="8">
        <v>39722</v>
      </c>
      <c r="B20" s="6">
        <v>0</v>
      </c>
      <c r="C20" s="6">
        <v>0</v>
      </c>
      <c r="D20" s="6">
        <v>0</v>
      </c>
      <c r="E20" s="2">
        <v>245.97024999999999</v>
      </c>
    </row>
    <row r="21" spans="1:5" x14ac:dyDescent="0.25">
      <c r="A21" s="8">
        <v>39814</v>
      </c>
      <c r="B21" s="6">
        <v>0</v>
      </c>
      <c r="C21" s="6">
        <v>0</v>
      </c>
      <c r="D21" s="6">
        <v>0</v>
      </c>
      <c r="E21" s="2">
        <v>258.75824999999998</v>
      </c>
    </row>
    <row r="22" spans="1:5" x14ac:dyDescent="0.25">
      <c r="A22" s="8">
        <v>39904</v>
      </c>
      <c r="B22" s="9">
        <v>74.77000000000001</v>
      </c>
      <c r="C22" s="9">
        <v>0</v>
      </c>
      <c r="D22" s="9">
        <v>310.55500000000001</v>
      </c>
      <c r="E22" s="2">
        <v>258.75824999999998</v>
      </c>
    </row>
    <row r="23" spans="1:5" x14ac:dyDescent="0.25">
      <c r="A23" s="8">
        <v>39995</v>
      </c>
      <c r="B23" s="9">
        <v>86.619</v>
      </c>
      <c r="C23" s="9">
        <v>5.3039999999999994</v>
      </c>
      <c r="D23" s="9">
        <v>236.73399999999998</v>
      </c>
      <c r="E23" s="2">
        <v>258.75824999999998</v>
      </c>
    </row>
    <row r="24" spans="1:5" x14ac:dyDescent="0.25">
      <c r="A24" s="8">
        <v>40087</v>
      </c>
      <c r="B24" s="9">
        <v>88.234000000000009</v>
      </c>
      <c r="C24" s="9">
        <v>58.233999999999995</v>
      </c>
      <c r="D24" s="9">
        <v>254.76400000000001</v>
      </c>
      <c r="E24" s="2">
        <v>258.75824999999998</v>
      </c>
    </row>
    <row r="25" spans="1:5" x14ac:dyDescent="0.25">
      <c r="A25" s="8">
        <v>40179</v>
      </c>
      <c r="B25" s="9">
        <v>83.551999999999992</v>
      </c>
      <c r="C25" s="9">
        <v>172.26600000000002</v>
      </c>
      <c r="D25" s="9">
        <v>305.51800000000014</v>
      </c>
      <c r="E25" s="2">
        <v>294.55849999999998</v>
      </c>
    </row>
    <row r="26" spans="1:5" x14ac:dyDescent="0.25">
      <c r="A26" s="8">
        <v>40269</v>
      </c>
      <c r="B26" s="9">
        <v>83.268000000000029</v>
      </c>
      <c r="C26" s="9">
        <v>183.03500000000003</v>
      </c>
      <c r="D26" s="9">
        <v>331.22</v>
      </c>
      <c r="E26" s="2">
        <v>294.55849999999998</v>
      </c>
    </row>
    <row r="27" spans="1:5" x14ac:dyDescent="0.25">
      <c r="A27" s="8">
        <v>40360</v>
      </c>
      <c r="B27" s="9">
        <v>151.69300000000004</v>
      </c>
      <c r="C27" s="9">
        <v>109.03800000000001</v>
      </c>
      <c r="D27" s="9">
        <v>346.91100000000006</v>
      </c>
      <c r="E27" s="2">
        <v>294.55849999999998</v>
      </c>
    </row>
    <row r="28" spans="1:5" x14ac:dyDescent="0.25">
      <c r="A28" s="8">
        <v>40452</v>
      </c>
      <c r="B28" s="9">
        <v>132.47300000000007</v>
      </c>
      <c r="C28" s="9">
        <v>68.538000000000011</v>
      </c>
      <c r="D28" s="9">
        <v>261.44600000000014</v>
      </c>
      <c r="E28" s="2">
        <v>294.55849999999998</v>
      </c>
    </row>
    <row r="29" spans="1:5" x14ac:dyDescent="0.25">
      <c r="A29" s="8">
        <v>40544</v>
      </c>
      <c r="B29" s="9">
        <v>107.76299999999992</v>
      </c>
      <c r="C29" s="9">
        <v>84.099000000000046</v>
      </c>
      <c r="D29" s="9">
        <v>207.91299999999978</v>
      </c>
      <c r="E29" s="2">
        <v>239.73925</v>
      </c>
    </row>
    <row r="30" spans="1:5" x14ac:dyDescent="0.25">
      <c r="A30" s="8">
        <v>40634</v>
      </c>
      <c r="B30" s="9">
        <v>130.39299999999992</v>
      </c>
      <c r="C30" s="9">
        <v>95.302000000000021</v>
      </c>
      <c r="D30" s="9">
        <v>158.53899999999976</v>
      </c>
      <c r="E30" s="2">
        <v>239.73925</v>
      </c>
    </row>
    <row r="31" spans="1:5" x14ac:dyDescent="0.25">
      <c r="A31" s="8">
        <v>40725</v>
      </c>
      <c r="B31" s="9">
        <v>125.05800000000011</v>
      </c>
      <c r="C31" s="9">
        <v>89.751999999999953</v>
      </c>
      <c r="D31" s="9">
        <v>161.76299999999992</v>
      </c>
      <c r="E31" s="2">
        <v>239.73925</v>
      </c>
    </row>
    <row r="32" spans="1:5" x14ac:dyDescent="0.25">
      <c r="A32" s="8">
        <v>40817</v>
      </c>
      <c r="B32" s="9">
        <v>124.53999999999996</v>
      </c>
      <c r="C32" s="9">
        <v>70.235000000000014</v>
      </c>
      <c r="D32" s="9">
        <v>164.17000000000007</v>
      </c>
      <c r="E32" s="2">
        <v>239.73925</v>
      </c>
    </row>
    <row r="33" spans="1:5" x14ac:dyDescent="0.25">
      <c r="A33" s="8">
        <v>40909</v>
      </c>
      <c r="B33" s="9">
        <v>116.27999999999997</v>
      </c>
      <c r="C33" s="9">
        <v>52.727999999999952</v>
      </c>
      <c r="D33" s="9">
        <v>143.26899999999978</v>
      </c>
      <c r="E33" s="2">
        <v>213.33949999999999</v>
      </c>
    </row>
    <row r="34" spans="1:5" x14ac:dyDescent="0.25">
      <c r="A34" s="8">
        <v>41000</v>
      </c>
      <c r="B34" s="9">
        <v>96.644000000000005</v>
      </c>
      <c r="C34" s="9">
        <v>46.754000000000019</v>
      </c>
      <c r="D34" s="9">
        <v>131.55600000000049</v>
      </c>
      <c r="E34" s="2">
        <v>213.33949999999999</v>
      </c>
    </row>
    <row r="35" spans="1:5" x14ac:dyDescent="0.25">
      <c r="A35" s="8">
        <v>41091</v>
      </c>
      <c r="B35" s="9">
        <v>107.68500000000017</v>
      </c>
      <c r="C35" s="9">
        <v>52.048000000000002</v>
      </c>
      <c r="D35" s="9">
        <v>185.60699999999997</v>
      </c>
      <c r="E35" s="2">
        <v>213.33949999999999</v>
      </c>
    </row>
    <row r="36" spans="1:5" x14ac:dyDescent="0.25">
      <c r="A36" s="8">
        <v>41183</v>
      </c>
      <c r="B36" s="9">
        <v>120.45500000000015</v>
      </c>
      <c r="C36" s="9">
        <v>45.5949999999998</v>
      </c>
      <c r="D36" s="9">
        <v>200.21000000000004</v>
      </c>
      <c r="E36" s="2">
        <v>213.33949999999999</v>
      </c>
    </row>
    <row r="37" spans="1:5" x14ac:dyDescent="0.25">
      <c r="A37" s="8">
        <v>41275</v>
      </c>
      <c r="B37" s="9">
        <v>136.1389999999999</v>
      </c>
      <c r="C37" s="9">
        <v>47.101999999999862</v>
      </c>
      <c r="D37" s="9">
        <v>202.15599999999949</v>
      </c>
      <c r="E37" s="2">
        <v>169.98075</v>
      </c>
    </row>
    <row r="38" spans="1:5" x14ac:dyDescent="0.25">
      <c r="A38" s="8">
        <v>41365</v>
      </c>
      <c r="B38" s="9">
        <v>117.48900000000003</v>
      </c>
      <c r="C38" s="9">
        <v>41.311000000000149</v>
      </c>
      <c r="D38" s="9">
        <v>159.62500000000045</v>
      </c>
      <c r="E38" s="2">
        <v>169.98075</v>
      </c>
    </row>
    <row r="39" spans="1:5" x14ac:dyDescent="0.25">
      <c r="A39" s="8">
        <v>41456</v>
      </c>
      <c r="B39" s="9">
        <v>119.50200000000018</v>
      </c>
      <c r="C39" s="9">
        <v>50.959999999999809</v>
      </c>
      <c r="D39" s="9">
        <v>136.10699999999997</v>
      </c>
      <c r="E39" s="2">
        <v>169.98075</v>
      </c>
    </row>
    <row r="40" spans="1:5" x14ac:dyDescent="0.25">
      <c r="A40" s="8">
        <v>41548</v>
      </c>
      <c r="B40" s="9">
        <v>150.00299999999993</v>
      </c>
      <c r="C40" s="9">
        <v>44.537000000000035</v>
      </c>
      <c r="D40" s="9">
        <v>94.494999999999891</v>
      </c>
      <c r="E40" s="2">
        <v>169.98075</v>
      </c>
    </row>
    <row r="41" spans="1:5" x14ac:dyDescent="0.25">
      <c r="A41" s="8">
        <v>41640</v>
      </c>
      <c r="B41" s="9">
        <v>109.79799999999977</v>
      </c>
      <c r="C41" s="9">
        <v>40.159000000000106</v>
      </c>
      <c r="D41" s="9">
        <v>101.03699999999981</v>
      </c>
      <c r="E41" s="2">
        <v>152.08025000000001</v>
      </c>
    </row>
    <row r="42" spans="1:5" x14ac:dyDescent="0.25">
      <c r="A42" s="8">
        <v>41730</v>
      </c>
      <c r="B42" s="9">
        <v>117.63800000000037</v>
      </c>
      <c r="C42" s="9">
        <v>32.9849999999999</v>
      </c>
      <c r="D42" s="9">
        <v>90.653999999999996</v>
      </c>
      <c r="E42" s="2">
        <v>152.08025000000001</v>
      </c>
    </row>
    <row r="43" spans="1:5" x14ac:dyDescent="0.25">
      <c r="A43" s="8">
        <v>41821</v>
      </c>
      <c r="B43" s="9">
        <v>106.35000000000036</v>
      </c>
      <c r="C43" s="9">
        <v>29.49799999999982</v>
      </c>
      <c r="D43" s="9">
        <v>83.719000000000051</v>
      </c>
      <c r="E43" s="2">
        <v>152.08025000000001</v>
      </c>
    </row>
    <row r="44" spans="1:5" x14ac:dyDescent="0.25">
      <c r="A44" s="8">
        <v>41913</v>
      </c>
      <c r="B44" s="9">
        <v>126.29399999999987</v>
      </c>
      <c r="C44" s="9">
        <v>31.763999999999896</v>
      </c>
      <c r="D44" s="9">
        <v>76.72400000000016</v>
      </c>
      <c r="E44" s="2">
        <v>152.08025000000001</v>
      </c>
    </row>
    <row r="45" spans="1:5" x14ac:dyDescent="0.25">
      <c r="A45" s="8">
        <v>42005</v>
      </c>
      <c r="B45" s="9">
        <v>114.54000000000042</v>
      </c>
      <c r="C45" s="9">
        <v>31.407000000000153</v>
      </c>
      <c r="D45" s="9">
        <v>87.722999999999956</v>
      </c>
      <c r="E45" s="2">
        <v>126.65225</v>
      </c>
    </row>
    <row r="46" spans="1:5" x14ac:dyDescent="0.25">
      <c r="A46" s="8">
        <v>42095</v>
      </c>
      <c r="B46" s="9">
        <v>107.69000000000005</v>
      </c>
      <c r="C46" s="9">
        <v>30.463999999999942</v>
      </c>
      <c r="D46" s="9">
        <v>83.921000000000276</v>
      </c>
      <c r="E46" s="2">
        <v>126.65225</v>
      </c>
    </row>
    <row r="47" spans="1:5" x14ac:dyDescent="0.25">
      <c r="A47" s="8">
        <v>42186</v>
      </c>
      <c r="B47" s="9">
        <v>112.62999999999965</v>
      </c>
      <c r="C47" s="9">
        <v>29.088999999999942</v>
      </c>
      <c r="D47" s="9">
        <v>69.024999999999636</v>
      </c>
      <c r="E47" s="2">
        <v>126.65225</v>
      </c>
    </row>
    <row r="48" spans="1:5" x14ac:dyDescent="0.25">
      <c r="A48" s="8">
        <v>42278</v>
      </c>
      <c r="B48" s="9">
        <v>123.17000000000007</v>
      </c>
      <c r="C48" s="9">
        <v>24.300000000000182</v>
      </c>
      <c r="D48" s="9">
        <v>61.117999999999483</v>
      </c>
      <c r="E48" s="2">
        <v>126.65225</v>
      </c>
    </row>
    <row r="49" spans="1:5" x14ac:dyDescent="0.25">
      <c r="A49" s="8">
        <v>42370</v>
      </c>
      <c r="B49" s="9">
        <v>107.52999999999975</v>
      </c>
      <c r="C49" s="9">
        <v>24.005000000000109</v>
      </c>
      <c r="D49" s="9">
        <v>61.837999999999738</v>
      </c>
      <c r="E49" s="2">
        <v>96.436999999999998</v>
      </c>
    </row>
    <row r="50" spans="1:5" x14ac:dyDescent="0.25">
      <c r="A50" s="8">
        <v>42461</v>
      </c>
      <c r="B50" s="9">
        <v>80.230000000000473</v>
      </c>
      <c r="C50" s="9">
        <v>23.014999999999873</v>
      </c>
      <c r="D50" s="9">
        <v>68.513999999999214</v>
      </c>
      <c r="E50" s="2">
        <v>96.436999999999998</v>
      </c>
    </row>
    <row r="51" spans="1:5" x14ac:dyDescent="0.25">
      <c r="A51" s="8">
        <v>42552</v>
      </c>
      <c r="B51" s="9">
        <v>98.860000000000127</v>
      </c>
      <c r="C51" s="9">
        <v>22.841359420000117</v>
      </c>
      <c r="D51" s="9">
        <v>69.322000000001026</v>
      </c>
      <c r="E51" s="2">
        <v>96.436999999999998</v>
      </c>
    </row>
    <row r="52" spans="1:5" x14ac:dyDescent="0.25">
      <c r="A52" s="8">
        <v>42644</v>
      </c>
      <c r="B52" s="9">
        <v>72.880000000000109</v>
      </c>
      <c r="C52" s="9">
        <v>13.718718840000065</v>
      </c>
      <c r="D52" s="9">
        <v>18.937000000000808</v>
      </c>
      <c r="E52" s="2">
        <v>96.436999999999998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9"/>
  <sheetViews>
    <sheetView tabSelected="1" workbookViewId="0"/>
  </sheetViews>
  <sheetFormatPr defaultColWidth="8.85546875" defaultRowHeight="15" x14ac:dyDescent="0.25"/>
  <cols>
    <col min="1" max="1" width="6.28515625" style="6" customWidth="1"/>
    <col min="2" max="2" width="8.85546875" style="6"/>
    <col min="3" max="3" width="4.85546875" style="6" customWidth="1"/>
    <col min="4" max="4" width="16.28515625" style="6" customWidth="1"/>
    <col min="5" max="5" width="19.42578125" style="6" customWidth="1"/>
    <col min="6" max="6" width="14.7109375" style="6" customWidth="1"/>
    <col min="7" max="7" width="17.85546875" style="6" customWidth="1"/>
    <col min="8" max="8" width="7.42578125" style="6" customWidth="1"/>
    <col min="9" max="12" width="10.140625" style="6" customWidth="1"/>
    <col min="13" max="16" width="7" style="6" customWidth="1"/>
    <col min="17" max="17" width="8.85546875" style="6"/>
    <col min="18" max="18" width="8.140625" style="6" customWidth="1"/>
    <col min="19" max="22" width="8.85546875" style="6"/>
    <col min="23" max="23" width="9.85546875" style="6" customWidth="1"/>
    <col min="24" max="16384" width="8.85546875" style="6"/>
  </cols>
  <sheetData>
    <row r="1" spans="1:34" x14ac:dyDescent="0.25">
      <c r="A1" s="5" t="s">
        <v>84</v>
      </c>
    </row>
    <row r="3" spans="1:34" x14ac:dyDescent="0.25">
      <c r="B3" s="7" t="s">
        <v>0</v>
      </c>
    </row>
    <row r="4" spans="1:34" x14ac:dyDescent="0.25">
      <c r="B4" s="6" t="s">
        <v>1</v>
      </c>
    </row>
    <row r="5" spans="1:34" x14ac:dyDescent="0.25">
      <c r="I5" s="7" t="s">
        <v>2</v>
      </c>
      <c r="N5" s="7" t="s">
        <v>3</v>
      </c>
    </row>
    <row r="6" spans="1:34" x14ac:dyDescent="0.25">
      <c r="E6" s="10" t="s">
        <v>4</v>
      </c>
      <c r="F6" s="10" t="s">
        <v>5</v>
      </c>
      <c r="G6" s="10" t="s">
        <v>5</v>
      </c>
      <c r="H6" s="10"/>
      <c r="I6" s="7" t="s">
        <v>6</v>
      </c>
      <c r="N6" s="7" t="s">
        <v>6</v>
      </c>
    </row>
    <row r="7" spans="1:34" x14ac:dyDescent="0.25">
      <c r="B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/>
      <c r="I7" s="6" t="s">
        <v>12</v>
      </c>
      <c r="J7" s="6" t="s">
        <v>13</v>
      </c>
      <c r="K7" s="6" t="s">
        <v>10</v>
      </c>
      <c r="N7" s="6" t="s">
        <v>12</v>
      </c>
      <c r="O7" s="6" t="s">
        <v>13</v>
      </c>
      <c r="P7" s="6" t="s">
        <v>10</v>
      </c>
    </row>
    <row r="8" spans="1:34" x14ac:dyDescent="0.25">
      <c r="B8" s="10" t="s">
        <v>14</v>
      </c>
      <c r="D8" s="10" t="s">
        <v>15</v>
      </c>
      <c r="E8" s="10" t="s">
        <v>16</v>
      </c>
      <c r="F8" s="10" t="s">
        <v>16</v>
      </c>
      <c r="G8" s="10" t="s">
        <v>17</v>
      </c>
      <c r="H8" s="10"/>
    </row>
    <row r="9" spans="1:34" x14ac:dyDescent="0.25">
      <c r="B9" s="10" t="s">
        <v>18</v>
      </c>
      <c r="D9" s="11" t="s">
        <v>19</v>
      </c>
      <c r="E9" s="11" t="s">
        <v>19</v>
      </c>
      <c r="F9" s="11" t="s">
        <v>19</v>
      </c>
      <c r="G9" s="11" t="s">
        <v>19</v>
      </c>
      <c r="H9" s="11"/>
    </row>
    <row r="10" spans="1:34" x14ac:dyDescent="0.25">
      <c r="B10" s="10"/>
      <c r="D10" s="11" t="s">
        <v>20</v>
      </c>
      <c r="E10" s="11" t="s">
        <v>21</v>
      </c>
      <c r="F10" s="11" t="s">
        <v>22</v>
      </c>
      <c r="G10" s="11"/>
      <c r="H10" s="11"/>
    </row>
    <row r="11" spans="1:34" x14ac:dyDescent="0.25">
      <c r="B11" s="10"/>
      <c r="C11" s="6" t="s">
        <v>23</v>
      </c>
      <c r="D11" s="11"/>
      <c r="E11" s="11"/>
      <c r="F11" s="11"/>
      <c r="G11" s="11"/>
      <c r="H11" s="11"/>
    </row>
    <row r="12" spans="1:34" x14ac:dyDescent="0.25">
      <c r="B12" s="10"/>
      <c r="D12" s="11"/>
      <c r="E12" s="11"/>
      <c r="F12" s="11"/>
      <c r="G12" s="11"/>
      <c r="H12" s="11"/>
    </row>
    <row r="13" spans="1:34" ht="60" x14ac:dyDescent="0.25">
      <c r="I13" s="12" t="s">
        <v>20</v>
      </c>
      <c r="J13" s="12" t="s">
        <v>21</v>
      </c>
      <c r="K13" s="12" t="s">
        <v>22</v>
      </c>
      <c r="L13" s="12" t="s">
        <v>24</v>
      </c>
      <c r="T13" s="7" t="s">
        <v>3</v>
      </c>
      <c r="Z13" s="7" t="s">
        <v>3</v>
      </c>
    </row>
    <row r="14" spans="1:34" x14ac:dyDescent="0.25">
      <c r="B14" s="1">
        <v>39904</v>
      </c>
      <c r="D14" s="9">
        <v>23.725000000000001</v>
      </c>
      <c r="E14" s="9">
        <v>0</v>
      </c>
      <c r="F14" s="9">
        <v>117.818</v>
      </c>
      <c r="G14" s="9">
        <v>63.902999999999999</v>
      </c>
      <c r="H14" s="9" t="s">
        <v>25</v>
      </c>
      <c r="I14" s="13">
        <v>23.725000000000001</v>
      </c>
      <c r="J14" s="13">
        <v>0</v>
      </c>
      <c r="K14" s="13">
        <v>117.818</v>
      </c>
      <c r="L14" s="13">
        <f>G14</f>
        <v>63.902999999999999</v>
      </c>
      <c r="T14" s="7" t="s">
        <v>6</v>
      </c>
      <c r="Z14" s="7" t="s">
        <v>6</v>
      </c>
      <c r="AC14" s="6" t="s">
        <v>24</v>
      </c>
      <c r="AG14" s="7" t="s">
        <v>7</v>
      </c>
      <c r="AH14" s="7" t="s">
        <v>26</v>
      </c>
    </row>
    <row r="15" spans="1:34" x14ac:dyDescent="0.25">
      <c r="B15" s="1">
        <v>39934</v>
      </c>
      <c r="D15" s="9">
        <v>47.293000000000006</v>
      </c>
      <c r="E15" s="9">
        <v>0</v>
      </c>
      <c r="F15" s="9">
        <v>216.63400000000001</v>
      </c>
      <c r="G15" s="9">
        <v>128.91999999999999</v>
      </c>
      <c r="H15" s="9"/>
      <c r="I15" s="13">
        <f t="shared" ref="I15:L46" si="0">D15-D14</f>
        <v>23.568000000000005</v>
      </c>
      <c r="J15" s="13">
        <f t="shared" si="0"/>
        <v>0</v>
      </c>
      <c r="K15" s="13">
        <f t="shared" si="0"/>
        <v>98.816000000000017</v>
      </c>
      <c r="L15" s="13">
        <f t="shared" si="0"/>
        <v>65.016999999999996</v>
      </c>
      <c r="T15" s="6" t="s">
        <v>12</v>
      </c>
      <c r="U15" s="6" t="s">
        <v>13</v>
      </c>
      <c r="V15" s="6" t="s">
        <v>10</v>
      </c>
      <c r="Z15" s="6" t="s">
        <v>12</v>
      </c>
      <c r="AA15" s="6" t="s">
        <v>13</v>
      </c>
      <c r="AB15" s="6" t="s">
        <v>10</v>
      </c>
      <c r="AG15" s="6">
        <v>2000</v>
      </c>
      <c r="AH15" s="6">
        <v>191295</v>
      </c>
    </row>
    <row r="16" spans="1:34" x14ac:dyDescent="0.25">
      <c r="B16" s="1">
        <v>39965</v>
      </c>
      <c r="D16" s="9">
        <v>74.77000000000001</v>
      </c>
      <c r="E16" s="9">
        <v>0</v>
      </c>
      <c r="F16" s="9">
        <v>310.55500000000001</v>
      </c>
      <c r="G16" s="9">
        <v>208.57999999999998</v>
      </c>
      <c r="H16" s="9"/>
      <c r="I16" s="13">
        <f t="shared" si="0"/>
        <v>27.477000000000004</v>
      </c>
      <c r="J16" s="13">
        <f t="shared" si="0"/>
        <v>0</v>
      </c>
      <c r="K16" s="13">
        <f t="shared" si="0"/>
        <v>93.920999999999992</v>
      </c>
      <c r="L16" s="13">
        <f t="shared" si="0"/>
        <v>79.66</v>
      </c>
      <c r="M16" s="6" t="s">
        <v>27</v>
      </c>
      <c r="N16" s="9">
        <f>SUM(I14:I16)</f>
        <v>74.77000000000001</v>
      </c>
      <c r="O16" s="9">
        <f>SUM(J14:J16)</f>
        <v>0</v>
      </c>
      <c r="P16" s="9">
        <f>SUM(K14:K16)</f>
        <v>310.55500000000001</v>
      </c>
      <c r="Q16" s="9">
        <f>SUM(L14:L16)</f>
        <v>208.57999999999998</v>
      </c>
      <c r="S16" s="6" t="s">
        <v>28</v>
      </c>
      <c r="T16" s="6">
        <v>0</v>
      </c>
      <c r="U16" s="6">
        <v>0</v>
      </c>
      <c r="V16" s="6">
        <v>0</v>
      </c>
      <c r="Y16" s="6" t="s">
        <v>29</v>
      </c>
      <c r="Z16" s="6">
        <v>0</v>
      </c>
      <c r="AA16" s="6">
        <v>0</v>
      </c>
      <c r="AB16" s="6">
        <v>0</v>
      </c>
      <c r="AC16" s="9">
        <v>73.385249999999999</v>
      </c>
      <c r="AG16" s="6">
        <v>2001</v>
      </c>
      <c r="AH16" s="6">
        <v>183437</v>
      </c>
    </row>
    <row r="17" spans="2:36" x14ac:dyDescent="0.25">
      <c r="B17" s="1">
        <v>39995</v>
      </c>
      <c r="D17" s="9">
        <v>105.58200000000001</v>
      </c>
      <c r="E17" s="9">
        <v>2.5999999999999999E-2</v>
      </c>
      <c r="F17" s="9">
        <v>388.95</v>
      </c>
      <c r="G17" s="9">
        <v>295.83799999999997</v>
      </c>
      <c r="H17" s="9"/>
      <c r="I17" s="13">
        <f t="shared" si="0"/>
        <v>30.811999999999998</v>
      </c>
      <c r="J17" s="13">
        <f t="shared" si="0"/>
        <v>2.5999999999999999E-2</v>
      </c>
      <c r="K17" s="13">
        <f t="shared" si="0"/>
        <v>78.394999999999982</v>
      </c>
      <c r="L17" s="13">
        <f t="shared" si="0"/>
        <v>87.257999999999981</v>
      </c>
      <c r="S17" s="6" t="s">
        <v>27</v>
      </c>
      <c r="T17" s="9">
        <v>74.77000000000001</v>
      </c>
      <c r="U17" s="9">
        <v>0</v>
      </c>
      <c r="V17" s="9">
        <v>310.55500000000001</v>
      </c>
      <c r="Z17" s="6">
        <v>0</v>
      </c>
      <c r="AA17" s="6">
        <v>0</v>
      </c>
      <c r="AB17" s="6">
        <v>0</v>
      </c>
      <c r="AC17" s="9">
        <v>73.385249999999999</v>
      </c>
      <c r="AG17" s="6">
        <v>2002</v>
      </c>
      <c r="AH17" s="6">
        <v>232330</v>
      </c>
    </row>
    <row r="18" spans="2:36" x14ac:dyDescent="0.25">
      <c r="B18" s="1">
        <v>40026</v>
      </c>
      <c r="D18" s="9">
        <v>132.965</v>
      </c>
      <c r="E18" s="9">
        <v>1.0229999999999999</v>
      </c>
      <c r="F18" s="9">
        <v>473.53499999999997</v>
      </c>
      <c r="G18" s="9">
        <v>371.97199999999998</v>
      </c>
      <c r="H18" s="9"/>
      <c r="I18" s="13">
        <f t="shared" si="0"/>
        <v>27.382999999999996</v>
      </c>
      <c r="J18" s="13">
        <f t="shared" si="0"/>
        <v>0.99699999999999989</v>
      </c>
      <c r="K18" s="13">
        <f t="shared" si="0"/>
        <v>84.58499999999998</v>
      </c>
      <c r="L18" s="13">
        <f t="shared" si="0"/>
        <v>76.134000000000015</v>
      </c>
      <c r="S18" s="6" t="s">
        <v>30</v>
      </c>
      <c r="T18" s="9">
        <v>86.619</v>
      </c>
      <c r="U18" s="9">
        <v>5.3039999999999994</v>
      </c>
      <c r="V18" s="9">
        <v>236.73399999999998</v>
      </c>
      <c r="Z18" s="6">
        <v>0</v>
      </c>
      <c r="AA18" s="6">
        <v>0</v>
      </c>
      <c r="AB18" s="6">
        <v>0</v>
      </c>
      <c r="AC18" s="9">
        <v>73.385249999999999</v>
      </c>
      <c r="AG18" s="6">
        <v>2003</v>
      </c>
      <c r="AH18" s="6">
        <v>255010</v>
      </c>
    </row>
    <row r="19" spans="2:36" x14ac:dyDescent="0.25">
      <c r="B19" s="1">
        <v>40057</v>
      </c>
      <c r="D19" s="9">
        <v>161.38900000000001</v>
      </c>
      <c r="E19" s="9">
        <v>5.3039999999999994</v>
      </c>
      <c r="F19" s="9">
        <v>547.28899999999999</v>
      </c>
      <c r="G19" s="9">
        <v>459.79299999999995</v>
      </c>
      <c r="H19" s="9"/>
      <c r="I19" s="13">
        <f t="shared" si="0"/>
        <v>28.424000000000007</v>
      </c>
      <c r="J19" s="13">
        <f t="shared" si="0"/>
        <v>4.2809999999999997</v>
      </c>
      <c r="K19" s="13">
        <f t="shared" si="0"/>
        <v>73.754000000000019</v>
      </c>
      <c r="L19" s="13">
        <f t="shared" si="0"/>
        <v>87.82099999999997</v>
      </c>
      <c r="M19" s="6" t="s">
        <v>30</v>
      </c>
      <c r="N19" s="9">
        <f>SUM(I17:I19)</f>
        <v>86.619</v>
      </c>
      <c r="O19" s="9">
        <f>SUM(J17:J19)</f>
        <v>5.3039999999999994</v>
      </c>
      <c r="P19" s="9">
        <f>SUM(K17:K19)</f>
        <v>236.73399999999998</v>
      </c>
      <c r="Q19" s="9">
        <f>SUM(L17:L19)</f>
        <v>251.21299999999997</v>
      </c>
      <c r="S19" s="6" t="s">
        <v>31</v>
      </c>
      <c r="T19" s="9">
        <v>88.234000000000009</v>
      </c>
      <c r="U19" s="9">
        <v>58.233999999999995</v>
      </c>
      <c r="V19" s="9">
        <v>254.76400000000001</v>
      </c>
      <c r="Z19" s="6">
        <v>0</v>
      </c>
      <c r="AA19" s="6">
        <v>0</v>
      </c>
      <c r="AB19" s="6">
        <v>0</v>
      </c>
      <c r="AC19" s="9">
        <v>73.385249999999999</v>
      </c>
      <c r="AG19" s="6">
        <v>2004</v>
      </c>
      <c r="AH19" s="6">
        <v>275900</v>
      </c>
      <c r="AI19" s="6" t="s">
        <v>32</v>
      </c>
    </row>
    <row r="20" spans="2:36" x14ac:dyDescent="0.25">
      <c r="B20" s="1">
        <v>40087</v>
      </c>
      <c r="D20" s="9">
        <v>193.97000000000003</v>
      </c>
      <c r="E20" s="9">
        <v>19.189</v>
      </c>
      <c r="F20" s="9">
        <v>619.34699999999998</v>
      </c>
      <c r="G20" s="9">
        <v>536.87</v>
      </c>
      <c r="H20" s="9"/>
      <c r="I20" s="13">
        <f t="shared" si="0"/>
        <v>32.581000000000017</v>
      </c>
      <c r="J20" s="13">
        <f t="shared" si="0"/>
        <v>13.885000000000002</v>
      </c>
      <c r="K20" s="13">
        <f t="shared" si="0"/>
        <v>72.057999999999993</v>
      </c>
      <c r="L20" s="13">
        <f t="shared" si="0"/>
        <v>77.077000000000055</v>
      </c>
      <c r="S20" s="6" t="s">
        <v>33</v>
      </c>
      <c r="T20" s="9">
        <v>83.551999999999992</v>
      </c>
      <c r="U20" s="9">
        <v>172.26600000000002</v>
      </c>
      <c r="V20" s="9">
        <v>305.51800000000014</v>
      </c>
      <c r="Y20" s="6" t="s">
        <v>34</v>
      </c>
      <c r="Z20" s="6">
        <v>0</v>
      </c>
      <c r="AA20" s="6">
        <v>0</v>
      </c>
      <c r="AB20" s="6">
        <v>0</v>
      </c>
      <c r="AC20" s="9">
        <v>95.759249999999994</v>
      </c>
      <c r="AG20" s="6">
        <v>2005</v>
      </c>
      <c r="AH20" s="6">
        <v>293541</v>
      </c>
      <c r="AI20" s="6">
        <f t="shared" ref="AI20:AI31" si="1">AH20/4</f>
        <v>73385.25</v>
      </c>
      <c r="AJ20" s="6">
        <f t="shared" ref="AJ20:AJ31" si="2">AI20/1000</f>
        <v>73.385249999999999</v>
      </c>
    </row>
    <row r="21" spans="2:36" x14ac:dyDescent="0.25">
      <c r="B21" s="1">
        <v>40118</v>
      </c>
      <c r="D21" s="9">
        <v>220.70600000000002</v>
      </c>
      <c r="E21" s="9">
        <v>36.091999999999999</v>
      </c>
      <c r="F21" s="9">
        <v>700.495</v>
      </c>
      <c r="G21" s="9">
        <v>613.57100000000003</v>
      </c>
      <c r="H21" s="9"/>
      <c r="I21" s="13">
        <f t="shared" si="0"/>
        <v>26.73599999999999</v>
      </c>
      <c r="J21" s="13">
        <f t="shared" si="0"/>
        <v>16.902999999999999</v>
      </c>
      <c r="K21" s="13">
        <f t="shared" si="0"/>
        <v>81.148000000000025</v>
      </c>
      <c r="L21" s="13">
        <f t="shared" si="0"/>
        <v>76.701000000000022</v>
      </c>
      <c r="S21" s="6" t="s">
        <v>35</v>
      </c>
      <c r="T21" s="9">
        <v>83.268000000000029</v>
      </c>
      <c r="U21" s="9">
        <v>183.03500000000003</v>
      </c>
      <c r="V21" s="9">
        <v>331.22</v>
      </c>
      <c r="Z21" s="6">
        <v>0</v>
      </c>
      <c r="AA21" s="6">
        <v>0</v>
      </c>
      <c r="AB21" s="6">
        <v>0</v>
      </c>
      <c r="AC21" s="9">
        <v>95.759249999999994</v>
      </c>
      <c r="AG21" s="6">
        <v>2006</v>
      </c>
      <c r="AH21" s="6">
        <v>383037</v>
      </c>
      <c r="AI21" s="6">
        <f t="shared" si="1"/>
        <v>95759.25</v>
      </c>
      <c r="AJ21" s="6">
        <f t="shared" si="2"/>
        <v>95.759249999999994</v>
      </c>
    </row>
    <row r="22" spans="2:36" x14ac:dyDescent="0.25">
      <c r="B22" s="14">
        <v>40148</v>
      </c>
      <c r="D22" s="9">
        <v>249.62300000000002</v>
      </c>
      <c r="E22" s="9">
        <v>63.537999999999997</v>
      </c>
      <c r="F22" s="9">
        <v>802.053</v>
      </c>
      <c r="G22" s="9">
        <v>705.75299999999993</v>
      </c>
      <c r="H22" s="9"/>
      <c r="I22" s="13">
        <f t="shared" si="0"/>
        <v>28.917000000000002</v>
      </c>
      <c r="J22" s="13">
        <f t="shared" si="0"/>
        <v>27.445999999999998</v>
      </c>
      <c r="K22" s="13">
        <f t="shared" si="0"/>
        <v>101.55799999999999</v>
      </c>
      <c r="L22" s="13">
        <f t="shared" si="0"/>
        <v>92.181999999999903</v>
      </c>
      <c r="M22" s="6" t="s">
        <v>31</v>
      </c>
      <c r="N22" s="9">
        <f>SUM(I20:I22)</f>
        <v>88.234000000000009</v>
      </c>
      <c r="O22" s="9">
        <f>SUM(J20:J22)</f>
        <v>58.233999999999995</v>
      </c>
      <c r="P22" s="9">
        <f>SUM(K20:K22)</f>
        <v>254.76400000000001</v>
      </c>
      <c r="Q22" s="9">
        <f>SUM(L20:L22)</f>
        <v>245.95999999999998</v>
      </c>
      <c r="S22" s="6" t="s">
        <v>36</v>
      </c>
      <c r="T22" s="9">
        <v>151.69300000000004</v>
      </c>
      <c r="U22" s="9">
        <v>109.03800000000001</v>
      </c>
      <c r="V22" s="9">
        <v>346.91100000000006</v>
      </c>
      <c r="Z22" s="6">
        <v>0</v>
      </c>
      <c r="AA22" s="6">
        <v>0</v>
      </c>
      <c r="AB22" s="6">
        <v>0</v>
      </c>
      <c r="AC22" s="9">
        <v>95.759249999999994</v>
      </c>
      <c r="AG22" s="6">
        <v>2007</v>
      </c>
      <c r="AH22" s="6">
        <v>592622</v>
      </c>
      <c r="AI22" s="6">
        <f t="shared" si="1"/>
        <v>148155.5</v>
      </c>
      <c r="AJ22" s="6">
        <f t="shared" si="2"/>
        <v>148.15549999999999</v>
      </c>
    </row>
    <row r="23" spans="2:36" x14ac:dyDescent="0.25">
      <c r="B23" s="1">
        <v>40179</v>
      </c>
      <c r="C23" s="6" t="s">
        <v>37</v>
      </c>
      <c r="D23" s="9">
        <v>278.12200000000001</v>
      </c>
      <c r="E23" s="9">
        <v>103.774</v>
      </c>
      <c r="F23" s="9">
        <v>899.12800000000004</v>
      </c>
      <c r="G23" s="9">
        <v>793.40099999999995</v>
      </c>
      <c r="H23" s="6" t="s">
        <v>37</v>
      </c>
      <c r="I23" s="13">
        <f t="shared" si="0"/>
        <v>28.498999999999995</v>
      </c>
      <c r="J23" s="13">
        <f t="shared" si="0"/>
        <v>40.236000000000004</v>
      </c>
      <c r="K23" s="13">
        <f t="shared" si="0"/>
        <v>97.075000000000045</v>
      </c>
      <c r="L23" s="13">
        <f t="shared" si="0"/>
        <v>87.648000000000025</v>
      </c>
      <c r="S23" s="6" t="s">
        <v>38</v>
      </c>
      <c r="T23" s="9">
        <v>132.47300000000007</v>
      </c>
      <c r="U23" s="9">
        <v>68.538000000000011</v>
      </c>
      <c r="V23" s="9">
        <v>261.44600000000014</v>
      </c>
      <c r="Z23" s="6">
        <v>0</v>
      </c>
      <c r="AA23" s="6">
        <v>0</v>
      </c>
      <c r="AB23" s="6">
        <v>0</v>
      </c>
      <c r="AC23" s="9">
        <v>95.759249999999994</v>
      </c>
      <c r="AG23" s="6">
        <v>2008</v>
      </c>
      <c r="AH23" s="6">
        <v>983881</v>
      </c>
      <c r="AI23" s="6">
        <f t="shared" si="1"/>
        <v>245970.25</v>
      </c>
      <c r="AJ23" s="6">
        <f t="shared" si="2"/>
        <v>245.97024999999999</v>
      </c>
    </row>
    <row r="24" spans="2:36" x14ac:dyDescent="0.25">
      <c r="B24" s="1">
        <v>40210</v>
      </c>
      <c r="D24" s="9">
        <v>304.14400000000001</v>
      </c>
      <c r="E24" s="9">
        <v>168.98000000000002</v>
      </c>
      <c r="F24" s="9">
        <v>992.67000000000007</v>
      </c>
      <c r="G24" s="9">
        <v>872.08399999999983</v>
      </c>
      <c r="I24" s="13">
        <f t="shared" si="0"/>
        <v>26.021999999999991</v>
      </c>
      <c r="J24" s="13">
        <f t="shared" si="0"/>
        <v>65.206000000000017</v>
      </c>
      <c r="K24" s="13">
        <f t="shared" si="0"/>
        <v>93.54200000000003</v>
      </c>
      <c r="L24" s="13">
        <f t="shared" si="0"/>
        <v>78.682999999999879</v>
      </c>
      <c r="S24" s="6" t="s">
        <v>39</v>
      </c>
      <c r="T24" s="9">
        <v>107.76299999999992</v>
      </c>
      <c r="U24" s="9">
        <v>84.099000000000046</v>
      </c>
      <c r="V24" s="9">
        <v>207.91299999999978</v>
      </c>
      <c r="Y24" s="6" t="s">
        <v>40</v>
      </c>
      <c r="Z24" s="6">
        <v>0</v>
      </c>
      <c r="AA24" s="6">
        <v>0</v>
      </c>
      <c r="AB24" s="6">
        <v>0</v>
      </c>
      <c r="AC24" s="9">
        <v>148.15549999999999</v>
      </c>
      <c r="AG24" s="6">
        <v>2009</v>
      </c>
      <c r="AH24" s="6">
        <v>1035033</v>
      </c>
      <c r="AI24" s="6">
        <f t="shared" si="1"/>
        <v>258758.25</v>
      </c>
      <c r="AJ24" s="6">
        <f t="shared" si="2"/>
        <v>258.75824999999998</v>
      </c>
    </row>
    <row r="25" spans="2:36" x14ac:dyDescent="0.25">
      <c r="B25" s="3">
        <v>40238</v>
      </c>
      <c r="D25" s="9">
        <v>333.17500000000001</v>
      </c>
      <c r="E25" s="9">
        <v>235.80400000000003</v>
      </c>
      <c r="F25" s="9">
        <v>1107.5710000000001</v>
      </c>
      <c r="G25" s="9">
        <v>963.65199999999982</v>
      </c>
      <c r="I25" s="13">
        <f t="shared" si="0"/>
        <v>29.031000000000006</v>
      </c>
      <c r="J25" s="13">
        <f t="shared" si="0"/>
        <v>66.824000000000012</v>
      </c>
      <c r="K25" s="13">
        <f t="shared" si="0"/>
        <v>114.90100000000007</v>
      </c>
      <c r="L25" s="13">
        <f t="shared" si="0"/>
        <v>91.567999999999984</v>
      </c>
      <c r="M25" s="6" t="s">
        <v>33</v>
      </c>
      <c r="N25" s="9">
        <f>SUM(I23:I25)</f>
        <v>83.551999999999992</v>
      </c>
      <c r="O25" s="9">
        <f>SUM(J23:J25)</f>
        <v>172.26600000000002</v>
      </c>
      <c r="P25" s="9">
        <f>SUM(K23:K25)</f>
        <v>305.51800000000014</v>
      </c>
      <c r="Q25" s="9">
        <f>SUM(L23:L25)</f>
        <v>257.89899999999989</v>
      </c>
      <c r="S25" s="6" t="s">
        <v>41</v>
      </c>
      <c r="T25" s="9">
        <v>130.39299999999992</v>
      </c>
      <c r="U25" s="9">
        <v>95.302000000000021</v>
      </c>
      <c r="V25" s="9">
        <v>158.53899999999976</v>
      </c>
      <c r="Z25" s="6">
        <v>0</v>
      </c>
      <c r="AA25" s="6">
        <v>0</v>
      </c>
      <c r="AB25" s="6">
        <v>0</v>
      </c>
      <c r="AC25" s="9">
        <v>148.15549999999999</v>
      </c>
      <c r="AG25" s="6">
        <v>2010</v>
      </c>
      <c r="AH25" s="6">
        <v>1178234</v>
      </c>
      <c r="AI25" s="6">
        <f t="shared" si="1"/>
        <v>294558.5</v>
      </c>
      <c r="AJ25" s="6">
        <f t="shared" si="2"/>
        <v>294.55849999999998</v>
      </c>
    </row>
    <row r="26" spans="2:36" x14ac:dyDescent="0.25">
      <c r="B26" s="3">
        <v>40269</v>
      </c>
      <c r="D26" s="9">
        <v>358.334</v>
      </c>
      <c r="E26" s="9">
        <v>295.51200000000006</v>
      </c>
      <c r="F26" s="9">
        <v>1208.7320000000002</v>
      </c>
      <c r="G26" s="9">
        <v>1056.0839999999998</v>
      </c>
      <c r="I26" s="13">
        <f t="shared" si="0"/>
        <v>25.158999999999992</v>
      </c>
      <c r="J26" s="13">
        <f t="shared" si="0"/>
        <v>59.708000000000027</v>
      </c>
      <c r="K26" s="13">
        <f t="shared" si="0"/>
        <v>101.16100000000006</v>
      </c>
      <c r="L26" s="13">
        <f t="shared" si="0"/>
        <v>92.432000000000016</v>
      </c>
      <c r="S26" s="6" t="s">
        <v>42</v>
      </c>
      <c r="T26" s="9">
        <v>125.05800000000011</v>
      </c>
      <c r="U26" s="9">
        <v>89.751999999999953</v>
      </c>
      <c r="V26" s="9">
        <v>161.76299999999992</v>
      </c>
      <c r="Z26" s="6">
        <v>0</v>
      </c>
      <c r="AA26" s="6">
        <v>0</v>
      </c>
      <c r="AB26" s="6">
        <v>0</v>
      </c>
      <c r="AC26" s="9">
        <v>148.15549999999999</v>
      </c>
      <c r="AG26" s="6">
        <v>2011</v>
      </c>
      <c r="AH26" s="6">
        <v>958957</v>
      </c>
      <c r="AI26" s="6">
        <f t="shared" si="1"/>
        <v>239739.25</v>
      </c>
      <c r="AJ26" s="6">
        <f t="shared" si="2"/>
        <v>239.73925</v>
      </c>
    </row>
    <row r="27" spans="2:36" x14ac:dyDescent="0.25">
      <c r="B27" s="3">
        <v>40299</v>
      </c>
      <c r="D27" s="9">
        <v>383.53000000000003</v>
      </c>
      <c r="E27" s="9">
        <v>369.07900000000006</v>
      </c>
      <c r="F27" s="9">
        <v>1318.6430000000003</v>
      </c>
      <c r="G27" s="9">
        <v>1149.8609999999999</v>
      </c>
      <c r="I27" s="13">
        <f t="shared" si="0"/>
        <v>25.196000000000026</v>
      </c>
      <c r="J27" s="13">
        <f t="shared" si="0"/>
        <v>73.567000000000007</v>
      </c>
      <c r="K27" s="13">
        <f t="shared" si="0"/>
        <v>109.91100000000006</v>
      </c>
      <c r="L27" s="13">
        <f t="shared" si="0"/>
        <v>93.777000000000044</v>
      </c>
      <c r="S27" s="6" t="s">
        <v>43</v>
      </c>
      <c r="T27" s="9">
        <v>124.53999999999996</v>
      </c>
      <c r="U27" s="9">
        <v>70.235000000000014</v>
      </c>
      <c r="V27" s="9">
        <v>164.17000000000007</v>
      </c>
      <c r="Z27" s="6">
        <v>0</v>
      </c>
      <c r="AA27" s="6">
        <v>0</v>
      </c>
      <c r="AB27" s="6">
        <v>0</v>
      </c>
      <c r="AC27" s="9">
        <v>148.15549999999999</v>
      </c>
      <c r="AG27" s="6">
        <v>2012</v>
      </c>
      <c r="AH27" s="6">
        <v>853358</v>
      </c>
      <c r="AI27" s="6">
        <f t="shared" si="1"/>
        <v>213339.5</v>
      </c>
      <c r="AJ27" s="6">
        <f t="shared" si="2"/>
        <v>213.33949999999999</v>
      </c>
    </row>
    <row r="28" spans="2:36" x14ac:dyDescent="0.25">
      <c r="B28" s="3">
        <v>40330</v>
      </c>
      <c r="D28" s="9">
        <v>416.44300000000004</v>
      </c>
      <c r="E28" s="9">
        <v>418.83900000000006</v>
      </c>
      <c r="F28" s="9">
        <v>1438.7910000000002</v>
      </c>
      <c r="G28" s="9">
        <v>1235.386</v>
      </c>
      <c r="I28" s="13">
        <f t="shared" si="0"/>
        <v>32.913000000000011</v>
      </c>
      <c r="J28" s="13">
        <f t="shared" si="0"/>
        <v>49.759999999999991</v>
      </c>
      <c r="K28" s="13">
        <f t="shared" si="0"/>
        <v>120.14799999999991</v>
      </c>
      <c r="L28" s="13">
        <f t="shared" si="0"/>
        <v>85.525000000000091</v>
      </c>
      <c r="M28" s="6" t="s">
        <v>35</v>
      </c>
      <c r="N28" s="9">
        <f>SUM(I26:I28)</f>
        <v>83.268000000000029</v>
      </c>
      <c r="O28" s="9">
        <f>SUM(J26:J28)</f>
        <v>183.03500000000003</v>
      </c>
      <c r="P28" s="9">
        <f>SUM(K26:K28)</f>
        <v>331.22</v>
      </c>
      <c r="Q28" s="9">
        <f>SUM(L26:L28)</f>
        <v>271.73400000000015</v>
      </c>
      <c r="S28" s="6" t="s">
        <v>44</v>
      </c>
      <c r="T28" s="9">
        <v>116.27999999999997</v>
      </c>
      <c r="U28" s="9">
        <v>52.727999999999952</v>
      </c>
      <c r="V28" s="9">
        <v>143.26899999999978</v>
      </c>
      <c r="Y28" s="6" t="s">
        <v>45</v>
      </c>
      <c r="Z28" s="6">
        <v>0</v>
      </c>
      <c r="AA28" s="6">
        <v>0</v>
      </c>
      <c r="AB28" s="6">
        <v>0</v>
      </c>
      <c r="AC28" s="9">
        <v>245.97024999999999</v>
      </c>
      <c r="AG28" s="6">
        <v>2013</v>
      </c>
      <c r="AH28" s="6">
        <v>679923</v>
      </c>
      <c r="AI28" s="6">
        <f t="shared" si="1"/>
        <v>169980.75</v>
      </c>
      <c r="AJ28" s="6">
        <f t="shared" si="2"/>
        <v>169.98075</v>
      </c>
    </row>
    <row r="29" spans="2:36" x14ac:dyDescent="0.25">
      <c r="B29" s="3">
        <v>40360</v>
      </c>
      <c r="D29" s="9">
        <v>472.58900000000006</v>
      </c>
      <c r="E29" s="9">
        <v>462.84900000000005</v>
      </c>
      <c r="F29" s="9">
        <v>1556.1430000000003</v>
      </c>
      <c r="G29" s="9">
        <v>1328.2439999999999</v>
      </c>
      <c r="I29" s="13">
        <f t="shared" si="0"/>
        <v>56.146000000000015</v>
      </c>
      <c r="J29" s="13">
        <f t="shared" si="0"/>
        <v>44.009999999999991</v>
      </c>
      <c r="K29" s="13">
        <f t="shared" si="0"/>
        <v>117.35200000000009</v>
      </c>
      <c r="L29" s="13">
        <f t="shared" si="0"/>
        <v>92.857999999999947</v>
      </c>
      <c r="S29" s="6" t="s">
        <v>46</v>
      </c>
      <c r="T29" s="9">
        <v>96.644000000000005</v>
      </c>
      <c r="U29" s="9">
        <v>46.754000000000019</v>
      </c>
      <c r="V29" s="9">
        <v>131.55600000000049</v>
      </c>
      <c r="Z29" s="6">
        <v>0</v>
      </c>
      <c r="AA29" s="6">
        <v>0</v>
      </c>
      <c r="AB29" s="6">
        <v>0</v>
      </c>
      <c r="AC29" s="9">
        <v>245.97024999999999</v>
      </c>
      <c r="AG29" s="6">
        <v>2014</v>
      </c>
      <c r="AH29" s="6">
        <v>608321</v>
      </c>
      <c r="AI29" s="6">
        <f t="shared" si="1"/>
        <v>152080.25</v>
      </c>
      <c r="AJ29" s="6">
        <f t="shared" si="2"/>
        <v>152.08025000000001</v>
      </c>
    </row>
    <row r="30" spans="2:36" x14ac:dyDescent="0.25">
      <c r="B30" s="3">
        <v>40391</v>
      </c>
      <c r="D30" s="9">
        <v>511.78500000000008</v>
      </c>
      <c r="E30" s="9">
        <v>499.85</v>
      </c>
      <c r="F30" s="9">
        <v>1668.9380000000003</v>
      </c>
      <c r="G30" s="9">
        <v>1423.6079999999999</v>
      </c>
      <c r="I30" s="13">
        <f t="shared" si="0"/>
        <v>39.196000000000026</v>
      </c>
      <c r="J30" s="13">
        <f t="shared" si="0"/>
        <v>37.000999999999976</v>
      </c>
      <c r="K30" s="13">
        <f t="shared" si="0"/>
        <v>112.79500000000007</v>
      </c>
      <c r="L30" s="13">
        <f t="shared" si="0"/>
        <v>95.364000000000033</v>
      </c>
      <c r="S30" s="6" t="s">
        <v>47</v>
      </c>
      <c r="T30" s="9">
        <v>107.68500000000017</v>
      </c>
      <c r="U30" s="9">
        <v>52.048000000000002</v>
      </c>
      <c r="V30" s="9">
        <v>185.60699999999997</v>
      </c>
      <c r="Z30" s="6">
        <v>0</v>
      </c>
      <c r="AA30" s="6">
        <v>0</v>
      </c>
      <c r="AB30" s="6">
        <v>0</v>
      </c>
      <c r="AC30" s="9">
        <v>245.97024999999999</v>
      </c>
      <c r="AG30" s="6">
        <v>2015</v>
      </c>
      <c r="AH30" s="6">
        <v>506609</v>
      </c>
      <c r="AI30" s="6">
        <f t="shared" si="1"/>
        <v>126652.25</v>
      </c>
      <c r="AJ30" s="6">
        <f t="shared" si="2"/>
        <v>126.65225</v>
      </c>
    </row>
    <row r="31" spans="2:36" x14ac:dyDescent="0.25">
      <c r="B31" s="3">
        <v>40422</v>
      </c>
      <c r="D31" s="9">
        <v>568.13600000000008</v>
      </c>
      <c r="E31" s="9">
        <v>527.87700000000007</v>
      </c>
      <c r="F31" s="9">
        <v>1785.7020000000002</v>
      </c>
      <c r="G31" s="9">
        <v>1525.742</v>
      </c>
      <c r="I31" s="13">
        <f t="shared" si="0"/>
        <v>56.350999999999999</v>
      </c>
      <c r="J31" s="13">
        <f t="shared" si="0"/>
        <v>28.027000000000044</v>
      </c>
      <c r="K31" s="13">
        <f t="shared" si="0"/>
        <v>116.7639999999999</v>
      </c>
      <c r="L31" s="13">
        <f t="shared" si="0"/>
        <v>102.13400000000001</v>
      </c>
      <c r="M31" s="6" t="s">
        <v>48</v>
      </c>
      <c r="N31" s="9">
        <f>SUM(I29:I31)</f>
        <v>151.69300000000004</v>
      </c>
      <c r="O31" s="9">
        <f>SUM(J29:J31)</f>
        <v>109.03800000000001</v>
      </c>
      <c r="P31" s="9">
        <f>SUM(K29:K31)</f>
        <v>346.91100000000006</v>
      </c>
      <c r="Q31" s="9">
        <f>SUM(L29:L31)</f>
        <v>290.35599999999999</v>
      </c>
      <c r="S31" s="6" t="s">
        <v>49</v>
      </c>
      <c r="T31" s="9">
        <v>120.45500000000015</v>
      </c>
      <c r="U31" s="9">
        <v>45.5949999999998</v>
      </c>
      <c r="V31" s="9">
        <v>200.21000000000004</v>
      </c>
      <c r="Z31" s="6">
        <v>0</v>
      </c>
      <c r="AA31" s="6">
        <v>0</v>
      </c>
      <c r="AB31" s="6">
        <v>0</v>
      </c>
      <c r="AC31" s="9">
        <v>245.97024999999999</v>
      </c>
      <c r="AG31" s="6">
        <v>2016</v>
      </c>
      <c r="AH31" s="6">
        <v>385748</v>
      </c>
      <c r="AI31" s="6">
        <f t="shared" si="1"/>
        <v>96437</v>
      </c>
      <c r="AJ31" s="6">
        <f t="shared" si="2"/>
        <v>96.436999999999998</v>
      </c>
    </row>
    <row r="32" spans="2:36" x14ac:dyDescent="0.25">
      <c r="B32" s="3">
        <v>40452</v>
      </c>
      <c r="D32" s="9">
        <v>600.00500000000011</v>
      </c>
      <c r="E32" s="9">
        <v>550.81200000000001</v>
      </c>
      <c r="F32" s="9">
        <v>1885.5150000000003</v>
      </c>
      <c r="G32" s="9">
        <v>1618.9780000000001</v>
      </c>
      <c r="I32" s="13">
        <f t="shared" si="0"/>
        <v>31.869000000000028</v>
      </c>
      <c r="J32" s="13">
        <f t="shared" si="0"/>
        <v>22.934999999999945</v>
      </c>
      <c r="K32" s="13">
        <f t="shared" si="0"/>
        <v>99.813000000000102</v>
      </c>
      <c r="L32" s="13">
        <f t="shared" si="0"/>
        <v>93.236000000000104</v>
      </c>
      <c r="S32" s="6" t="s">
        <v>50</v>
      </c>
      <c r="T32" s="9">
        <v>136.1389999999999</v>
      </c>
      <c r="U32" s="9">
        <v>47.101999999999862</v>
      </c>
      <c r="V32" s="9">
        <v>202.15599999999949</v>
      </c>
      <c r="Y32" s="6" t="s">
        <v>51</v>
      </c>
      <c r="Z32" s="6">
        <v>0</v>
      </c>
      <c r="AA32" s="6">
        <v>0</v>
      </c>
      <c r="AB32" s="6">
        <v>0</v>
      </c>
      <c r="AC32" s="9">
        <v>258.75824999999998</v>
      </c>
    </row>
    <row r="33" spans="2:29" x14ac:dyDescent="0.25">
      <c r="B33" s="3">
        <v>40483</v>
      </c>
      <c r="D33" s="9">
        <v>652.5390000000001</v>
      </c>
      <c r="E33" s="9">
        <v>571.53600000000006</v>
      </c>
      <c r="F33" s="9">
        <v>1966.7150000000004</v>
      </c>
      <c r="G33" s="9">
        <v>1686.4060000000002</v>
      </c>
      <c r="I33" s="13">
        <f t="shared" si="0"/>
        <v>52.533999999999992</v>
      </c>
      <c r="J33" s="13">
        <f t="shared" si="0"/>
        <v>20.724000000000046</v>
      </c>
      <c r="K33" s="13">
        <f t="shared" si="0"/>
        <v>81.200000000000045</v>
      </c>
      <c r="L33" s="13">
        <f t="shared" si="0"/>
        <v>67.428000000000111</v>
      </c>
      <c r="S33" s="6" t="s">
        <v>52</v>
      </c>
      <c r="T33" s="9">
        <v>117.48900000000003</v>
      </c>
      <c r="U33" s="9">
        <v>41.311000000000149</v>
      </c>
      <c r="V33" s="9">
        <v>159.62500000000045</v>
      </c>
      <c r="Y33" s="6" t="s">
        <v>27</v>
      </c>
      <c r="Z33" s="9">
        <v>74.77000000000001</v>
      </c>
      <c r="AA33" s="9">
        <v>0</v>
      </c>
      <c r="AB33" s="9">
        <v>310.55500000000001</v>
      </c>
      <c r="AC33" s="9">
        <v>258.75824999999998</v>
      </c>
    </row>
    <row r="34" spans="2:29" x14ac:dyDescent="0.25">
      <c r="B34" s="4">
        <v>40513</v>
      </c>
      <c r="D34" s="9">
        <v>700.60900000000015</v>
      </c>
      <c r="E34" s="9">
        <v>596.41500000000008</v>
      </c>
      <c r="F34" s="9">
        <v>2047.1480000000004</v>
      </c>
      <c r="G34" s="9">
        <v>1756.2530000000002</v>
      </c>
      <c r="I34" s="13">
        <f t="shared" si="0"/>
        <v>48.07000000000005</v>
      </c>
      <c r="J34" s="13">
        <f t="shared" si="0"/>
        <v>24.879000000000019</v>
      </c>
      <c r="K34" s="13">
        <f t="shared" si="0"/>
        <v>80.432999999999993</v>
      </c>
      <c r="L34" s="13">
        <f t="shared" si="0"/>
        <v>69.84699999999998</v>
      </c>
      <c r="M34" s="6" t="s">
        <v>38</v>
      </c>
      <c r="N34" s="9">
        <f>SUM(I32:I34)</f>
        <v>132.47300000000007</v>
      </c>
      <c r="O34" s="9">
        <f>SUM(J32:J34)</f>
        <v>68.538000000000011</v>
      </c>
      <c r="P34" s="9">
        <f>SUM(K32:K34)</f>
        <v>261.44600000000014</v>
      </c>
      <c r="Q34" s="9">
        <f>SUM(L32:L34)</f>
        <v>230.51100000000019</v>
      </c>
      <c r="S34" s="6" t="s">
        <v>53</v>
      </c>
      <c r="T34" s="9">
        <v>119.50200000000018</v>
      </c>
      <c r="U34" s="9">
        <v>50.959999999999809</v>
      </c>
      <c r="V34" s="9">
        <v>136.10699999999997</v>
      </c>
      <c r="Y34" s="6" t="s">
        <v>30</v>
      </c>
      <c r="Z34" s="9">
        <v>86.619</v>
      </c>
      <c r="AA34" s="9">
        <v>5.3039999999999994</v>
      </c>
      <c r="AB34" s="9">
        <v>236.73399999999998</v>
      </c>
      <c r="AC34" s="9">
        <v>258.75824999999998</v>
      </c>
    </row>
    <row r="35" spans="2:29" x14ac:dyDescent="0.25">
      <c r="B35" s="3">
        <v>40544</v>
      </c>
      <c r="C35" s="6" t="s">
        <v>54</v>
      </c>
      <c r="D35" s="9">
        <v>739.72600000000011</v>
      </c>
      <c r="E35" s="9">
        <v>625.62500000000011</v>
      </c>
      <c r="F35" s="9">
        <v>2118.6630000000005</v>
      </c>
      <c r="G35" s="9">
        <v>1834.386</v>
      </c>
      <c r="H35" s="6" t="s">
        <v>54</v>
      </c>
      <c r="I35" s="13">
        <f t="shared" si="0"/>
        <v>39.116999999999962</v>
      </c>
      <c r="J35" s="13">
        <f t="shared" si="0"/>
        <v>29.210000000000036</v>
      </c>
      <c r="K35" s="13">
        <f t="shared" si="0"/>
        <v>71.5150000000001</v>
      </c>
      <c r="L35" s="13">
        <f t="shared" si="0"/>
        <v>78.132999999999811</v>
      </c>
      <c r="S35" s="6" t="s">
        <v>55</v>
      </c>
      <c r="T35" s="9">
        <v>150.00299999999993</v>
      </c>
      <c r="U35" s="9">
        <v>44.537000000000035</v>
      </c>
      <c r="V35" s="9">
        <v>94.494999999999891</v>
      </c>
      <c r="Y35" s="6" t="s">
        <v>31</v>
      </c>
      <c r="Z35" s="9">
        <v>88.234000000000009</v>
      </c>
      <c r="AA35" s="9">
        <v>58.233999999999995</v>
      </c>
      <c r="AB35" s="9">
        <v>254.76400000000001</v>
      </c>
      <c r="AC35" s="9">
        <v>258.75824999999998</v>
      </c>
    </row>
    <row r="36" spans="2:29" x14ac:dyDescent="0.25">
      <c r="B36" s="3">
        <v>40575</v>
      </c>
      <c r="D36" s="9">
        <v>776.1640000000001</v>
      </c>
      <c r="E36" s="9">
        <v>652.45100000000014</v>
      </c>
      <c r="F36" s="9">
        <v>2178.8160000000003</v>
      </c>
      <c r="G36" s="9">
        <v>1899.029</v>
      </c>
      <c r="I36" s="13">
        <f t="shared" si="0"/>
        <v>36.437999999999988</v>
      </c>
      <c r="J36" s="13">
        <f t="shared" si="0"/>
        <v>26.826000000000022</v>
      </c>
      <c r="K36" s="13">
        <f t="shared" si="0"/>
        <v>60.152999999999793</v>
      </c>
      <c r="L36" s="13">
        <f t="shared" si="0"/>
        <v>64.643000000000029</v>
      </c>
      <c r="S36" s="6" t="s">
        <v>56</v>
      </c>
      <c r="T36" s="9">
        <v>109.79799999999977</v>
      </c>
      <c r="U36" s="9">
        <v>40.159000000000106</v>
      </c>
      <c r="V36" s="9">
        <v>101.03699999999981</v>
      </c>
      <c r="Y36" s="6" t="s">
        <v>57</v>
      </c>
      <c r="Z36" s="9">
        <v>83.551999999999992</v>
      </c>
      <c r="AA36" s="9">
        <v>172.26600000000002</v>
      </c>
      <c r="AB36" s="9">
        <v>305.51800000000014</v>
      </c>
      <c r="AC36" s="9">
        <v>294.55849999999998</v>
      </c>
    </row>
    <row r="37" spans="2:29" x14ac:dyDescent="0.25">
      <c r="B37" s="3">
        <v>40603</v>
      </c>
      <c r="D37" s="9">
        <v>808.37200000000007</v>
      </c>
      <c r="E37" s="9">
        <v>680.51400000000012</v>
      </c>
      <c r="F37" s="9">
        <v>2255.0610000000001</v>
      </c>
      <c r="G37" s="9">
        <v>1972.2030000000002</v>
      </c>
      <c r="I37" s="13">
        <f t="shared" si="0"/>
        <v>32.20799999999997</v>
      </c>
      <c r="J37" s="13">
        <f t="shared" si="0"/>
        <v>28.062999999999988</v>
      </c>
      <c r="K37" s="13">
        <f t="shared" si="0"/>
        <v>76.244999999999891</v>
      </c>
      <c r="L37" s="13">
        <f t="shared" si="0"/>
        <v>73.174000000000206</v>
      </c>
      <c r="M37" s="6" t="s">
        <v>39</v>
      </c>
      <c r="N37" s="9">
        <f>SUM(I35:I37)</f>
        <v>107.76299999999992</v>
      </c>
      <c r="O37" s="9">
        <f>SUM(J35:J37)</f>
        <v>84.099000000000046</v>
      </c>
      <c r="P37" s="9">
        <f>SUM(K35:K37)</f>
        <v>207.91299999999978</v>
      </c>
      <c r="Q37" s="9">
        <f>SUM(L35:L37)</f>
        <v>215.95000000000005</v>
      </c>
      <c r="S37" s="6" t="s">
        <v>58</v>
      </c>
      <c r="T37" s="9">
        <v>117.63800000000037</v>
      </c>
      <c r="U37" s="9">
        <v>32.9849999999999</v>
      </c>
      <c r="V37" s="9">
        <v>90.653999999999996</v>
      </c>
      <c r="Y37" s="6" t="s">
        <v>35</v>
      </c>
      <c r="Z37" s="9">
        <v>83.268000000000029</v>
      </c>
      <c r="AA37" s="9">
        <v>183.03500000000003</v>
      </c>
      <c r="AB37" s="9">
        <v>331.22</v>
      </c>
      <c r="AC37" s="9">
        <v>294.55849999999998</v>
      </c>
    </row>
    <row r="38" spans="2:29" x14ac:dyDescent="0.25">
      <c r="B38" s="3">
        <v>40634</v>
      </c>
      <c r="D38" s="9">
        <v>849.26200000000006</v>
      </c>
      <c r="E38" s="9">
        <v>715.63300000000015</v>
      </c>
      <c r="F38" s="9">
        <v>2308.9580000000001</v>
      </c>
      <c r="G38" s="9">
        <v>2041.7350000000001</v>
      </c>
      <c r="I38" s="13">
        <f t="shared" si="0"/>
        <v>40.889999999999986</v>
      </c>
      <c r="J38" s="13">
        <f t="shared" si="0"/>
        <v>35.119000000000028</v>
      </c>
      <c r="K38" s="13">
        <f t="shared" si="0"/>
        <v>53.896999999999935</v>
      </c>
      <c r="L38" s="13">
        <f t="shared" si="0"/>
        <v>69.531999999999925</v>
      </c>
      <c r="S38" s="6" t="s">
        <v>59</v>
      </c>
      <c r="T38" s="9">
        <v>106.35000000000036</v>
      </c>
      <c r="U38" s="9">
        <v>29.49799999999982</v>
      </c>
      <c r="V38" s="9">
        <v>83.719000000000051</v>
      </c>
      <c r="Y38" s="6" t="s">
        <v>36</v>
      </c>
      <c r="Z38" s="9">
        <v>151.69300000000004</v>
      </c>
      <c r="AA38" s="9">
        <v>109.03800000000001</v>
      </c>
      <c r="AB38" s="9">
        <v>346.91100000000006</v>
      </c>
      <c r="AC38" s="9">
        <v>294.55849999999998</v>
      </c>
    </row>
    <row r="39" spans="2:29" x14ac:dyDescent="0.25">
      <c r="B39" s="3">
        <v>40664</v>
      </c>
      <c r="D39" s="9">
        <v>893.08100000000002</v>
      </c>
      <c r="E39" s="9">
        <v>741.84300000000019</v>
      </c>
      <c r="F39" s="9">
        <v>2363.317</v>
      </c>
      <c r="G39" s="9">
        <v>2108.614</v>
      </c>
      <c r="I39" s="13">
        <f t="shared" si="0"/>
        <v>43.81899999999996</v>
      </c>
      <c r="J39" s="13">
        <f t="shared" si="0"/>
        <v>26.210000000000036</v>
      </c>
      <c r="K39" s="13">
        <f t="shared" si="0"/>
        <v>54.358999999999924</v>
      </c>
      <c r="L39" s="13">
        <f t="shared" si="0"/>
        <v>66.878999999999905</v>
      </c>
      <c r="S39" s="6" t="s">
        <v>60</v>
      </c>
      <c r="T39" s="9">
        <v>126.29399999999987</v>
      </c>
      <c r="U39" s="9">
        <v>31.763999999999896</v>
      </c>
      <c r="V39" s="9">
        <v>76.72400000000016</v>
      </c>
      <c r="Y39" s="6" t="s">
        <v>38</v>
      </c>
      <c r="Z39" s="9">
        <v>132.47300000000007</v>
      </c>
      <c r="AA39" s="9">
        <v>68.538000000000011</v>
      </c>
      <c r="AB39" s="9">
        <v>261.44600000000014</v>
      </c>
      <c r="AC39" s="9">
        <v>294.55849999999998</v>
      </c>
    </row>
    <row r="40" spans="2:29" x14ac:dyDescent="0.25">
      <c r="B40" s="3">
        <v>40695</v>
      </c>
      <c r="D40" s="9">
        <v>938.76499999999999</v>
      </c>
      <c r="E40" s="9">
        <v>775.81600000000014</v>
      </c>
      <c r="F40" s="9">
        <v>2413.6</v>
      </c>
      <c r="G40" s="9">
        <v>2177.4650000000001</v>
      </c>
      <c r="I40" s="13">
        <f t="shared" si="0"/>
        <v>45.683999999999969</v>
      </c>
      <c r="J40" s="13">
        <f t="shared" si="0"/>
        <v>33.972999999999956</v>
      </c>
      <c r="K40" s="13">
        <f t="shared" si="0"/>
        <v>50.282999999999902</v>
      </c>
      <c r="L40" s="13">
        <f t="shared" si="0"/>
        <v>68.851000000000113</v>
      </c>
      <c r="M40" s="6" t="s">
        <v>41</v>
      </c>
      <c r="N40" s="9">
        <f>SUM(I38:I40)</f>
        <v>130.39299999999992</v>
      </c>
      <c r="O40" s="9">
        <f>SUM(J38:J40)</f>
        <v>95.302000000000021</v>
      </c>
      <c r="P40" s="9">
        <f>SUM(K38:K40)</f>
        <v>158.53899999999976</v>
      </c>
      <c r="Q40" s="9">
        <f>SUM(L38:L40)</f>
        <v>205.26199999999994</v>
      </c>
      <c r="S40" s="6" t="s">
        <v>61</v>
      </c>
      <c r="T40" s="9">
        <v>114.54000000000042</v>
      </c>
      <c r="U40" s="9">
        <v>31.407000000000153</v>
      </c>
      <c r="V40" s="9">
        <v>87.722999999999956</v>
      </c>
      <c r="Y40" s="6" t="s">
        <v>62</v>
      </c>
      <c r="Z40" s="9">
        <v>107.76299999999992</v>
      </c>
      <c r="AA40" s="9">
        <v>84.099000000000046</v>
      </c>
      <c r="AB40" s="9">
        <v>207.91299999999978</v>
      </c>
      <c r="AC40" s="9">
        <v>239.73925</v>
      </c>
    </row>
    <row r="41" spans="2:29" x14ac:dyDescent="0.25">
      <c r="B41" s="3">
        <v>40725</v>
      </c>
      <c r="D41" s="9">
        <v>978.05099999999993</v>
      </c>
      <c r="E41" s="9">
        <v>807.98000000000013</v>
      </c>
      <c r="F41" s="9">
        <v>2469.2199999999998</v>
      </c>
      <c r="G41" s="9">
        <v>2245.2940000000003</v>
      </c>
      <c r="I41" s="13">
        <f t="shared" si="0"/>
        <v>39.285999999999945</v>
      </c>
      <c r="J41" s="13">
        <f t="shared" si="0"/>
        <v>32.163999999999987</v>
      </c>
      <c r="K41" s="13">
        <f t="shared" si="0"/>
        <v>55.619999999999891</v>
      </c>
      <c r="L41" s="13">
        <f t="shared" si="0"/>
        <v>67.829000000000178</v>
      </c>
      <c r="S41" s="6" t="s">
        <v>63</v>
      </c>
      <c r="T41" s="9">
        <v>107.69000000000005</v>
      </c>
      <c r="U41" s="9">
        <v>30.463999999999942</v>
      </c>
      <c r="V41" s="9">
        <v>83.921000000000276</v>
      </c>
      <c r="Y41" s="6" t="s">
        <v>41</v>
      </c>
      <c r="Z41" s="9">
        <v>130.39299999999992</v>
      </c>
      <c r="AA41" s="9">
        <v>95.302000000000021</v>
      </c>
      <c r="AB41" s="9">
        <v>158.53899999999976</v>
      </c>
      <c r="AC41" s="9">
        <v>239.73925</v>
      </c>
    </row>
    <row r="42" spans="2:29" x14ac:dyDescent="0.25">
      <c r="B42" s="3">
        <v>40756</v>
      </c>
      <c r="D42" s="9">
        <v>1024.806</v>
      </c>
      <c r="E42" s="9">
        <v>836.46800000000007</v>
      </c>
      <c r="F42" s="9">
        <v>2525.009</v>
      </c>
      <c r="G42" s="9">
        <v>2310.1070000000004</v>
      </c>
      <c r="I42" s="13">
        <f t="shared" si="0"/>
        <v>46.755000000000109</v>
      </c>
      <c r="J42" s="13">
        <f t="shared" si="0"/>
        <v>28.487999999999943</v>
      </c>
      <c r="K42" s="13">
        <f t="shared" si="0"/>
        <v>55.789000000000215</v>
      </c>
      <c r="L42" s="13">
        <f t="shared" si="0"/>
        <v>64.813000000000102</v>
      </c>
      <c r="S42" s="6" t="s">
        <v>64</v>
      </c>
      <c r="T42" s="9">
        <v>112.62999999999965</v>
      </c>
      <c r="U42" s="9">
        <v>29.088999999999942</v>
      </c>
      <c r="V42" s="9">
        <v>69.024999999999636</v>
      </c>
      <c r="Y42" s="6" t="s">
        <v>42</v>
      </c>
      <c r="Z42" s="9">
        <v>125.05800000000011</v>
      </c>
      <c r="AA42" s="9">
        <v>89.751999999999953</v>
      </c>
      <c r="AB42" s="9">
        <v>161.76299999999992</v>
      </c>
      <c r="AC42" s="9">
        <v>239.73925</v>
      </c>
    </row>
    <row r="43" spans="2:29" x14ac:dyDescent="0.25">
      <c r="B43" s="3">
        <v>40787</v>
      </c>
      <c r="D43" s="9">
        <v>1063.8230000000001</v>
      </c>
      <c r="E43" s="9">
        <v>865.5680000000001</v>
      </c>
      <c r="F43" s="9">
        <v>2575.3629999999998</v>
      </c>
      <c r="G43" s="9">
        <v>2375.154</v>
      </c>
      <c r="I43" s="13">
        <f t="shared" si="0"/>
        <v>39.017000000000053</v>
      </c>
      <c r="J43" s="13">
        <f t="shared" si="0"/>
        <v>29.100000000000023</v>
      </c>
      <c r="K43" s="13">
        <f t="shared" si="0"/>
        <v>50.353999999999814</v>
      </c>
      <c r="L43" s="13">
        <f t="shared" si="0"/>
        <v>65.046999999999571</v>
      </c>
      <c r="M43" s="6" t="s">
        <v>42</v>
      </c>
      <c r="N43" s="9">
        <f>SUM(I41:I43)</f>
        <v>125.05800000000011</v>
      </c>
      <c r="O43" s="9">
        <f>SUM(J41:J43)</f>
        <v>89.751999999999953</v>
      </c>
      <c r="P43" s="9">
        <f>SUM(K41:K43)</f>
        <v>161.76299999999992</v>
      </c>
      <c r="Q43" s="9">
        <f>SUM(L41:L43)</f>
        <v>197.68899999999985</v>
      </c>
      <c r="S43" s="6" t="s">
        <v>65</v>
      </c>
      <c r="T43" s="9">
        <v>123.17000000000007</v>
      </c>
      <c r="U43" s="9">
        <v>24.300000000000182</v>
      </c>
      <c r="V43" s="9">
        <v>61.117999999999483</v>
      </c>
      <c r="Y43" s="6" t="s">
        <v>43</v>
      </c>
      <c r="Z43" s="9">
        <v>124.53999999999996</v>
      </c>
      <c r="AA43" s="9">
        <v>70.235000000000014</v>
      </c>
      <c r="AB43" s="9">
        <v>164.17000000000007</v>
      </c>
      <c r="AC43" s="9">
        <v>239.73925</v>
      </c>
    </row>
    <row r="44" spans="2:29" x14ac:dyDescent="0.25">
      <c r="B44" s="3">
        <v>40817</v>
      </c>
      <c r="D44" s="9">
        <v>1107.7750000000001</v>
      </c>
      <c r="E44" s="9">
        <v>890.9910000000001</v>
      </c>
      <c r="F44" s="9">
        <v>2628.1679999999997</v>
      </c>
      <c r="G44" s="9">
        <v>2442.7780000000002</v>
      </c>
      <c r="I44" s="13">
        <f t="shared" si="0"/>
        <v>43.951999999999998</v>
      </c>
      <c r="J44" s="13">
        <f t="shared" si="0"/>
        <v>25.423000000000002</v>
      </c>
      <c r="K44" s="13">
        <f t="shared" si="0"/>
        <v>52.804999999999836</v>
      </c>
      <c r="L44" s="13">
        <f t="shared" si="0"/>
        <v>67.624000000000251</v>
      </c>
      <c r="S44" s="6" t="s">
        <v>66</v>
      </c>
      <c r="T44" s="9">
        <v>107.52999999999975</v>
      </c>
      <c r="U44" s="9">
        <v>24.005000000000109</v>
      </c>
      <c r="V44" s="9">
        <v>61.837999999999738</v>
      </c>
      <c r="Y44" s="6" t="s">
        <v>67</v>
      </c>
      <c r="Z44" s="9">
        <v>116.27999999999997</v>
      </c>
      <c r="AA44" s="9">
        <v>52.727999999999952</v>
      </c>
      <c r="AB44" s="9">
        <v>143.26899999999978</v>
      </c>
      <c r="AC44" s="9">
        <v>213.33949999999999</v>
      </c>
    </row>
    <row r="45" spans="2:29" x14ac:dyDescent="0.25">
      <c r="B45" s="3">
        <v>40848</v>
      </c>
      <c r="D45" s="9">
        <v>1149.6510000000001</v>
      </c>
      <c r="E45" s="9">
        <v>914.46600000000012</v>
      </c>
      <c r="F45" s="9">
        <v>2684.4719999999998</v>
      </c>
      <c r="G45" s="9">
        <v>2498.902</v>
      </c>
      <c r="I45" s="13">
        <f t="shared" si="0"/>
        <v>41.875999999999976</v>
      </c>
      <c r="J45" s="13">
        <f t="shared" si="0"/>
        <v>23.475000000000023</v>
      </c>
      <c r="K45" s="13">
        <f t="shared" si="0"/>
        <v>56.304000000000087</v>
      </c>
      <c r="L45" s="13">
        <f t="shared" si="0"/>
        <v>56.123999999999796</v>
      </c>
      <c r="S45" s="6" t="s">
        <v>68</v>
      </c>
      <c r="T45" s="9">
        <v>80.230000000000473</v>
      </c>
      <c r="U45" s="9">
        <v>23.014999999999873</v>
      </c>
      <c r="V45" s="9">
        <v>68.513999999999214</v>
      </c>
      <c r="Y45" s="6" t="s">
        <v>46</v>
      </c>
      <c r="Z45" s="9">
        <v>96.644000000000005</v>
      </c>
      <c r="AA45" s="9">
        <v>46.754000000000019</v>
      </c>
      <c r="AB45" s="9">
        <v>131.55600000000049</v>
      </c>
      <c r="AC45" s="9">
        <v>213.33949999999999</v>
      </c>
    </row>
    <row r="46" spans="2:29" x14ac:dyDescent="0.25">
      <c r="B46" s="4">
        <v>40878</v>
      </c>
      <c r="D46" s="9">
        <v>1188.3630000000001</v>
      </c>
      <c r="E46" s="9">
        <v>935.80300000000011</v>
      </c>
      <c r="F46" s="9">
        <v>2739.5329999999999</v>
      </c>
      <c r="G46" s="9">
        <v>2560.6760000000004</v>
      </c>
      <c r="I46" s="13">
        <f t="shared" si="0"/>
        <v>38.711999999999989</v>
      </c>
      <c r="J46" s="13">
        <f t="shared" si="0"/>
        <v>21.336999999999989</v>
      </c>
      <c r="K46" s="13">
        <f t="shared" si="0"/>
        <v>55.061000000000149</v>
      </c>
      <c r="L46" s="13">
        <f t="shared" si="0"/>
        <v>61.774000000000342</v>
      </c>
      <c r="M46" s="6" t="s">
        <v>43</v>
      </c>
      <c r="N46" s="9">
        <f>SUM(I44:I46)</f>
        <v>124.53999999999996</v>
      </c>
      <c r="O46" s="9">
        <f>SUM(J44:J46)</f>
        <v>70.235000000000014</v>
      </c>
      <c r="P46" s="9">
        <f>SUM(K44:K46)</f>
        <v>164.17000000000007</v>
      </c>
      <c r="Q46" s="9">
        <f>SUM(L44:L46)</f>
        <v>185.52200000000039</v>
      </c>
      <c r="S46" s="6" t="s">
        <v>69</v>
      </c>
      <c r="T46" s="9">
        <v>98.860000000000127</v>
      </c>
      <c r="U46" s="9">
        <v>22.841359420000117</v>
      </c>
      <c r="V46" s="9">
        <v>69.322000000001026</v>
      </c>
      <c r="Y46" s="6" t="s">
        <v>47</v>
      </c>
      <c r="Z46" s="9">
        <v>107.68500000000017</v>
      </c>
      <c r="AA46" s="9">
        <v>52.048000000000002</v>
      </c>
      <c r="AB46" s="9">
        <v>185.60699999999997</v>
      </c>
      <c r="AC46" s="9">
        <v>213.33949999999999</v>
      </c>
    </row>
    <row r="47" spans="2:29" x14ac:dyDescent="0.25">
      <c r="B47" s="3">
        <v>40909</v>
      </c>
      <c r="C47" s="6" t="s">
        <v>70</v>
      </c>
      <c r="D47" s="9">
        <v>1239.6079999999999</v>
      </c>
      <c r="E47" s="9">
        <v>953.39400000000012</v>
      </c>
      <c r="F47" s="9">
        <v>2794.0029999999997</v>
      </c>
      <c r="G47" s="9">
        <v>2627.2180000000003</v>
      </c>
      <c r="H47" s="6" t="s">
        <v>70</v>
      </c>
      <c r="I47" s="13">
        <f t="shared" ref="I47:L78" si="3">D47-D46</f>
        <v>51.244999999999891</v>
      </c>
      <c r="J47" s="13">
        <f t="shared" si="3"/>
        <v>17.591000000000008</v>
      </c>
      <c r="K47" s="13">
        <f t="shared" si="3"/>
        <v>54.4699999999998</v>
      </c>
      <c r="L47" s="13">
        <f t="shared" si="3"/>
        <v>66.541999999999916</v>
      </c>
      <c r="S47" s="6" t="s">
        <v>71</v>
      </c>
      <c r="T47" s="9">
        <v>72.880000000000109</v>
      </c>
      <c r="U47" s="9">
        <v>13.718718840000065</v>
      </c>
      <c r="V47" s="9">
        <v>18.937000000000808</v>
      </c>
      <c r="Y47" s="6" t="s">
        <v>49</v>
      </c>
      <c r="Z47" s="9">
        <v>120.45500000000015</v>
      </c>
      <c r="AA47" s="9">
        <v>45.5949999999998</v>
      </c>
      <c r="AB47" s="9">
        <v>200.21000000000004</v>
      </c>
      <c r="AC47" s="9">
        <v>213.33949999999999</v>
      </c>
    </row>
    <row r="48" spans="2:29" x14ac:dyDescent="0.25">
      <c r="B48" s="3">
        <v>40940</v>
      </c>
      <c r="D48" s="9">
        <v>1274.729</v>
      </c>
      <c r="E48" s="9">
        <v>970.12600000000009</v>
      </c>
      <c r="F48" s="9">
        <v>2837.4559999999997</v>
      </c>
      <c r="G48" s="9">
        <v>2691.0520000000006</v>
      </c>
      <c r="I48" s="13">
        <f t="shared" si="3"/>
        <v>35.121000000000095</v>
      </c>
      <c r="J48" s="13">
        <f t="shared" si="3"/>
        <v>16.731999999999971</v>
      </c>
      <c r="K48" s="13">
        <f t="shared" si="3"/>
        <v>43.452999999999975</v>
      </c>
      <c r="L48" s="13">
        <f t="shared" si="3"/>
        <v>63.834000000000287</v>
      </c>
      <c r="Y48" s="6" t="s">
        <v>72</v>
      </c>
      <c r="Z48" s="9">
        <v>136.1389999999999</v>
      </c>
      <c r="AA48" s="9">
        <v>47.101999999999862</v>
      </c>
      <c r="AB48" s="9">
        <v>202.15599999999949</v>
      </c>
      <c r="AC48" s="9">
        <v>169.98075</v>
      </c>
    </row>
    <row r="49" spans="2:29" x14ac:dyDescent="0.25">
      <c r="B49" s="3">
        <v>40969</v>
      </c>
      <c r="D49" s="9">
        <v>1304.643</v>
      </c>
      <c r="E49" s="9">
        <v>988.53100000000006</v>
      </c>
      <c r="F49" s="9">
        <v>2882.8019999999997</v>
      </c>
      <c r="G49" s="9">
        <v>2746.1270000000004</v>
      </c>
      <c r="I49" s="13">
        <f t="shared" si="3"/>
        <v>29.913999999999987</v>
      </c>
      <c r="J49" s="13">
        <f t="shared" si="3"/>
        <v>18.404999999999973</v>
      </c>
      <c r="K49" s="13">
        <f t="shared" si="3"/>
        <v>45.346000000000004</v>
      </c>
      <c r="L49" s="13">
        <f t="shared" si="3"/>
        <v>55.074999999999818</v>
      </c>
      <c r="M49" s="6" t="s">
        <v>44</v>
      </c>
      <c r="N49" s="9">
        <f>SUM(I47:I49)</f>
        <v>116.27999999999997</v>
      </c>
      <c r="O49" s="9">
        <f>SUM(J47:J49)</f>
        <v>52.727999999999952</v>
      </c>
      <c r="P49" s="9">
        <f>SUM(K47:K49)</f>
        <v>143.26899999999978</v>
      </c>
      <c r="Q49" s="9">
        <f>SUM(L47:L49)</f>
        <v>185.45100000000002</v>
      </c>
      <c r="Y49" s="6" t="s">
        <v>52</v>
      </c>
      <c r="Z49" s="9">
        <v>117.48900000000003</v>
      </c>
      <c r="AA49" s="9">
        <v>41.311000000000149</v>
      </c>
      <c r="AB49" s="9">
        <v>159.62500000000045</v>
      </c>
      <c r="AC49" s="9">
        <v>169.98075</v>
      </c>
    </row>
    <row r="50" spans="2:29" x14ac:dyDescent="0.25">
      <c r="B50" s="3">
        <v>41000</v>
      </c>
      <c r="D50" s="9">
        <v>1335.1210000000001</v>
      </c>
      <c r="E50" s="9">
        <v>1004.676</v>
      </c>
      <c r="F50" s="9">
        <v>2924.4189999999999</v>
      </c>
      <c r="G50" s="9">
        <v>2797.5420000000004</v>
      </c>
      <c r="I50" s="13">
        <f t="shared" si="3"/>
        <v>30.478000000000065</v>
      </c>
      <c r="J50" s="13">
        <f t="shared" si="3"/>
        <v>16.144999999999982</v>
      </c>
      <c r="K50" s="13">
        <f t="shared" si="3"/>
        <v>41.617000000000189</v>
      </c>
      <c r="L50" s="13">
        <f t="shared" si="3"/>
        <v>51.414999999999964</v>
      </c>
      <c r="Y50" s="6" t="s">
        <v>53</v>
      </c>
      <c r="Z50" s="9">
        <v>119.50200000000018</v>
      </c>
      <c r="AA50" s="9">
        <v>50.959999999999809</v>
      </c>
      <c r="AB50" s="9">
        <v>136.10699999999997</v>
      </c>
      <c r="AC50" s="9">
        <v>169.98075</v>
      </c>
    </row>
    <row r="51" spans="2:29" x14ac:dyDescent="0.25">
      <c r="B51" s="3">
        <v>41030</v>
      </c>
      <c r="D51" s="9">
        <v>1367.7830000000001</v>
      </c>
      <c r="E51" s="9">
        <v>1017.88</v>
      </c>
      <c r="F51" s="9">
        <v>2968.15</v>
      </c>
      <c r="G51" s="9">
        <v>2852.3860000000004</v>
      </c>
      <c r="I51" s="13">
        <f t="shared" si="3"/>
        <v>32.662000000000035</v>
      </c>
      <c r="J51" s="13">
        <f t="shared" si="3"/>
        <v>13.203999999999951</v>
      </c>
      <c r="K51" s="13">
        <f t="shared" si="3"/>
        <v>43.731000000000222</v>
      </c>
      <c r="L51" s="13">
        <f t="shared" si="3"/>
        <v>54.844000000000051</v>
      </c>
      <c r="Y51" s="6" t="s">
        <v>55</v>
      </c>
      <c r="Z51" s="9">
        <v>150.00299999999993</v>
      </c>
      <c r="AA51" s="9">
        <v>44.537000000000035</v>
      </c>
      <c r="AB51" s="9">
        <v>94.494999999999891</v>
      </c>
      <c r="AC51" s="9">
        <v>169.98075</v>
      </c>
    </row>
    <row r="52" spans="2:29" x14ac:dyDescent="0.25">
      <c r="B52" s="3">
        <v>41061</v>
      </c>
      <c r="D52" s="9">
        <v>1401.287</v>
      </c>
      <c r="E52" s="9">
        <v>1035.2850000000001</v>
      </c>
      <c r="F52" s="9">
        <v>3014.3580000000002</v>
      </c>
      <c r="G52" s="9">
        <v>2906.6580000000008</v>
      </c>
      <c r="I52" s="13">
        <f t="shared" si="3"/>
        <v>33.503999999999905</v>
      </c>
      <c r="J52" s="13">
        <f t="shared" si="3"/>
        <v>17.405000000000086</v>
      </c>
      <c r="K52" s="13">
        <f t="shared" si="3"/>
        <v>46.208000000000084</v>
      </c>
      <c r="L52" s="13">
        <f t="shared" si="3"/>
        <v>54.272000000000389</v>
      </c>
      <c r="M52" s="6" t="s">
        <v>46</v>
      </c>
      <c r="N52" s="9">
        <f>SUM(I50:I52)</f>
        <v>96.644000000000005</v>
      </c>
      <c r="O52" s="9">
        <f>SUM(J50:J52)</f>
        <v>46.754000000000019</v>
      </c>
      <c r="P52" s="9">
        <f>SUM(K50:K52)</f>
        <v>131.55600000000049</v>
      </c>
      <c r="Q52" s="9">
        <f>SUM(L50:L52)</f>
        <v>160.5310000000004</v>
      </c>
      <c r="Y52" s="6" t="s">
        <v>73</v>
      </c>
      <c r="Z52" s="9">
        <v>109.79799999999977</v>
      </c>
      <c r="AA52" s="9">
        <v>40.159000000000106</v>
      </c>
      <c r="AB52" s="9">
        <v>101.03699999999981</v>
      </c>
      <c r="AC52" s="9">
        <v>152.08025000000001</v>
      </c>
    </row>
    <row r="53" spans="2:29" x14ac:dyDescent="0.25">
      <c r="B53" s="3">
        <v>41091</v>
      </c>
      <c r="D53" s="9">
        <v>1434.9940000000001</v>
      </c>
      <c r="E53" s="9">
        <v>1052.96</v>
      </c>
      <c r="F53" s="9">
        <v>3080.2720000000004</v>
      </c>
      <c r="G53" s="9">
        <v>2960.3120000000004</v>
      </c>
      <c r="I53" s="13">
        <f t="shared" si="3"/>
        <v>33.707000000000107</v>
      </c>
      <c r="J53" s="13">
        <f t="shared" si="3"/>
        <v>17.674999999999955</v>
      </c>
      <c r="K53" s="13">
        <f t="shared" si="3"/>
        <v>65.914000000000215</v>
      </c>
      <c r="L53" s="13">
        <f t="shared" si="3"/>
        <v>53.653999999999542</v>
      </c>
      <c r="Y53" s="6" t="s">
        <v>58</v>
      </c>
      <c r="Z53" s="9">
        <v>117.63800000000037</v>
      </c>
      <c r="AA53" s="9">
        <v>32.9849999999999</v>
      </c>
      <c r="AB53" s="9">
        <v>90.653999999999996</v>
      </c>
      <c r="AC53" s="9">
        <v>152.08025000000001</v>
      </c>
    </row>
    <row r="54" spans="2:29" x14ac:dyDescent="0.25">
      <c r="B54" s="3">
        <v>41122</v>
      </c>
      <c r="D54" s="9">
        <v>1472.9180000000001</v>
      </c>
      <c r="E54" s="9">
        <v>1070.019</v>
      </c>
      <c r="F54" s="9">
        <v>3139.5750000000003</v>
      </c>
      <c r="G54" s="9">
        <v>3012.6920000000005</v>
      </c>
      <c r="I54" s="13">
        <f t="shared" si="3"/>
        <v>37.923999999999978</v>
      </c>
      <c r="J54" s="13">
        <f t="shared" si="3"/>
        <v>17.058999999999969</v>
      </c>
      <c r="K54" s="13">
        <f t="shared" si="3"/>
        <v>59.302999999999884</v>
      </c>
      <c r="L54" s="13">
        <f t="shared" si="3"/>
        <v>52.380000000000109</v>
      </c>
      <c r="Y54" s="6" t="s">
        <v>59</v>
      </c>
      <c r="Z54" s="9">
        <v>106.35000000000036</v>
      </c>
      <c r="AA54" s="9">
        <v>29.49799999999982</v>
      </c>
      <c r="AB54" s="9">
        <v>83.719000000000051</v>
      </c>
      <c r="AC54" s="9">
        <v>152.08025000000001</v>
      </c>
    </row>
    <row r="55" spans="2:29" x14ac:dyDescent="0.25">
      <c r="B55" s="3">
        <v>41153</v>
      </c>
      <c r="D55" s="9">
        <v>1508.9720000000002</v>
      </c>
      <c r="E55" s="9">
        <v>1087.3330000000001</v>
      </c>
      <c r="F55" s="9">
        <v>3199.9650000000001</v>
      </c>
      <c r="G55" s="9">
        <v>3066.2610000000004</v>
      </c>
      <c r="I55" s="13">
        <f t="shared" si="3"/>
        <v>36.054000000000087</v>
      </c>
      <c r="J55" s="13">
        <f t="shared" si="3"/>
        <v>17.314000000000078</v>
      </c>
      <c r="K55" s="13">
        <f t="shared" si="3"/>
        <v>60.389999999999873</v>
      </c>
      <c r="L55" s="13">
        <f t="shared" si="3"/>
        <v>53.56899999999996</v>
      </c>
      <c r="M55" s="6" t="s">
        <v>47</v>
      </c>
      <c r="N55" s="9">
        <f>SUM(I53:I55)</f>
        <v>107.68500000000017</v>
      </c>
      <c r="O55" s="9">
        <f>SUM(J53:J55)</f>
        <v>52.048000000000002</v>
      </c>
      <c r="P55" s="9">
        <f>SUM(K53:K55)</f>
        <v>185.60699999999997</v>
      </c>
      <c r="Q55" s="9">
        <f>SUM(L53:L55)</f>
        <v>159.60299999999961</v>
      </c>
      <c r="Y55" s="6" t="s">
        <v>60</v>
      </c>
      <c r="Z55" s="9">
        <v>126.29399999999987</v>
      </c>
      <c r="AA55" s="9">
        <v>31.763999999999896</v>
      </c>
      <c r="AB55" s="9">
        <v>76.72400000000016</v>
      </c>
      <c r="AC55" s="9">
        <v>152.08025000000001</v>
      </c>
    </row>
    <row r="56" spans="2:29" x14ac:dyDescent="0.25">
      <c r="B56" s="3">
        <v>41183</v>
      </c>
      <c r="D56" s="9">
        <v>1556.3000000000002</v>
      </c>
      <c r="E56" s="9">
        <v>1101.748</v>
      </c>
      <c r="F56" s="9">
        <v>3272.2870000000003</v>
      </c>
      <c r="G56" s="9">
        <v>3119.7390000000005</v>
      </c>
      <c r="I56" s="13">
        <f t="shared" si="3"/>
        <v>47.327999999999975</v>
      </c>
      <c r="J56" s="13">
        <f t="shared" si="3"/>
        <v>14.414999999999964</v>
      </c>
      <c r="K56" s="13">
        <f t="shared" si="3"/>
        <v>72.322000000000116</v>
      </c>
      <c r="L56" s="13">
        <f t="shared" si="3"/>
        <v>53.478000000000065</v>
      </c>
      <c r="Y56" s="6" t="s">
        <v>74</v>
      </c>
      <c r="Z56" s="9">
        <v>114.54000000000042</v>
      </c>
      <c r="AA56" s="9">
        <v>31.407000000000153</v>
      </c>
      <c r="AB56" s="9">
        <v>87.722999999999956</v>
      </c>
      <c r="AC56" s="9">
        <v>126.65225</v>
      </c>
    </row>
    <row r="57" spans="2:29" x14ac:dyDescent="0.25">
      <c r="B57" s="3">
        <v>41214</v>
      </c>
      <c r="D57" s="9">
        <v>1595.9110000000003</v>
      </c>
      <c r="E57" s="9">
        <v>1117.55</v>
      </c>
      <c r="F57" s="9">
        <v>3334.2920000000004</v>
      </c>
      <c r="G57" s="9">
        <v>3178.8730000000005</v>
      </c>
      <c r="I57" s="13">
        <f t="shared" si="3"/>
        <v>39.611000000000104</v>
      </c>
      <c r="J57" s="13">
        <f t="shared" si="3"/>
        <v>15.801999999999907</v>
      </c>
      <c r="K57" s="13">
        <f t="shared" si="3"/>
        <v>62.005000000000109</v>
      </c>
      <c r="L57" s="13">
        <f t="shared" si="3"/>
        <v>59.134000000000015</v>
      </c>
      <c r="Y57" s="6" t="s">
        <v>63</v>
      </c>
      <c r="Z57" s="9">
        <v>107.69000000000005</v>
      </c>
      <c r="AA57" s="9">
        <v>30.463999999999942</v>
      </c>
      <c r="AB57" s="9">
        <v>83.921000000000276</v>
      </c>
      <c r="AC57" s="9">
        <v>126.65225</v>
      </c>
    </row>
    <row r="58" spans="2:29" x14ac:dyDescent="0.25">
      <c r="B58" s="3">
        <v>41244</v>
      </c>
      <c r="D58" s="9">
        <v>1629.4270000000004</v>
      </c>
      <c r="E58" s="9">
        <v>1132.9279999999999</v>
      </c>
      <c r="F58" s="9">
        <v>3400.1750000000002</v>
      </c>
      <c r="G58" s="9">
        <v>3231.9270000000001</v>
      </c>
      <c r="I58" s="13">
        <f t="shared" si="3"/>
        <v>33.516000000000076</v>
      </c>
      <c r="J58" s="13">
        <f t="shared" si="3"/>
        <v>15.377999999999929</v>
      </c>
      <c r="K58" s="13">
        <f t="shared" si="3"/>
        <v>65.882999999999811</v>
      </c>
      <c r="L58" s="13">
        <f t="shared" si="3"/>
        <v>53.053999999999633</v>
      </c>
      <c r="M58" s="6" t="s">
        <v>49</v>
      </c>
      <c r="N58" s="9">
        <f>SUM(I56:I58)</f>
        <v>120.45500000000015</v>
      </c>
      <c r="O58" s="9">
        <f>SUM(J56:J58)</f>
        <v>45.5949999999998</v>
      </c>
      <c r="P58" s="9">
        <f>SUM(K56:K58)</f>
        <v>200.21000000000004</v>
      </c>
      <c r="Q58" s="9">
        <f>SUM(L56:L58)</f>
        <v>165.66599999999971</v>
      </c>
      <c r="Y58" s="6" t="s">
        <v>64</v>
      </c>
      <c r="Z58" s="9">
        <v>112.62999999999965</v>
      </c>
      <c r="AA58" s="9">
        <v>29.088999999999942</v>
      </c>
      <c r="AB58" s="9">
        <v>69.024999999999636</v>
      </c>
      <c r="AC58" s="9">
        <v>126.65225</v>
      </c>
    </row>
    <row r="59" spans="2:29" x14ac:dyDescent="0.25">
      <c r="B59" s="3">
        <v>41275</v>
      </c>
      <c r="C59" s="6" t="s">
        <v>75</v>
      </c>
      <c r="D59" s="9">
        <v>1678.0150000000003</v>
      </c>
      <c r="E59" s="9">
        <v>1147.6029999999998</v>
      </c>
      <c r="F59" s="9">
        <v>3462.395</v>
      </c>
      <c r="G59" s="9">
        <v>3282.38</v>
      </c>
      <c r="H59" s="6" t="s">
        <v>75</v>
      </c>
      <c r="I59" s="13">
        <f t="shared" si="3"/>
        <v>48.587999999999965</v>
      </c>
      <c r="J59" s="13">
        <f t="shared" si="3"/>
        <v>14.674999999999955</v>
      </c>
      <c r="K59" s="13">
        <f t="shared" si="3"/>
        <v>62.2199999999998</v>
      </c>
      <c r="L59" s="13">
        <f t="shared" si="3"/>
        <v>50.452999999999975</v>
      </c>
      <c r="Y59" s="6" t="s">
        <v>65</v>
      </c>
      <c r="Z59" s="9">
        <v>123.17000000000007</v>
      </c>
      <c r="AA59" s="9">
        <v>24.300000000000182</v>
      </c>
      <c r="AB59" s="9">
        <v>61.117999999999483</v>
      </c>
      <c r="AC59" s="9">
        <v>126.65225</v>
      </c>
    </row>
    <row r="60" spans="2:29" x14ac:dyDescent="0.25">
      <c r="B60" s="3">
        <v>41306</v>
      </c>
      <c r="D60" s="9">
        <v>1721.9000000000003</v>
      </c>
      <c r="E60" s="9">
        <v>1163.5359999999998</v>
      </c>
      <c r="F60" s="9">
        <v>3528.6219999999998</v>
      </c>
      <c r="G60" s="9">
        <v>3327.4180000000001</v>
      </c>
      <c r="I60" s="13">
        <f t="shared" si="3"/>
        <v>43.884999999999991</v>
      </c>
      <c r="J60" s="13">
        <f t="shared" si="3"/>
        <v>15.932999999999993</v>
      </c>
      <c r="K60" s="13">
        <f t="shared" si="3"/>
        <v>66.226999999999862</v>
      </c>
      <c r="L60" s="13">
        <f t="shared" si="3"/>
        <v>45.038000000000011</v>
      </c>
      <c r="Y60" s="6" t="s">
        <v>76</v>
      </c>
      <c r="Z60" s="9">
        <v>107.52999999999975</v>
      </c>
      <c r="AA60" s="9">
        <v>24.005000000000109</v>
      </c>
      <c r="AB60" s="9">
        <v>61.837999999999738</v>
      </c>
      <c r="AC60" s="9">
        <v>96.436999999999998</v>
      </c>
    </row>
    <row r="61" spans="2:29" x14ac:dyDescent="0.25">
      <c r="B61" s="3">
        <v>41334</v>
      </c>
      <c r="D61" s="9">
        <v>1765.5660000000003</v>
      </c>
      <c r="E61" s="9">
        <v>1180.0299999999997</v>
      </c>
      <c r="F61" s="9">
        <v>3602.3309999999997</v>
      </c>
      <c r="G61" s="9">
        <v>3371.0150000000003</v>
      </c>
      <c r="I61" s="13">
        <f t="shared" si="3"/>
        <v>43.66599999999994</v>
      </c>
      <c r="J61" s="13">
        <f t="shared" si="3"/>
        <v>16.493999999999915</v>
      </c>
      <c r="K61" s="13">
        <f t="shared" si="3"/>
        <v>73.708999999999833</v>
      </c>
      <c r="L61" s="13">
        <f t="shared" si="3"/>
        <v>43.597000000000207</v>
      </c>
      <c r="M61" s="6" t="s">
        <v>50</v>
      </c>
      <c r="N61" s="9">
        <f>SUM(I59:I61)</f>
        <v>136.1389999999999</v>
      </c>
      <c r="O61" s="9">
        <f>SUM(J59:J61)</f>
        <v>47.101999999999862</v>
      </c>
      <c r="P61" s="9">
        <f>SUM(K59:K61)</f>
        <v>202.15599999999949</v>
      </c>
      <c r="Q61" s="9">
        <f>SUM(L59:L61)</f>
        <v>139.08800000000019</v>
      </c>
      <c r="Y61" s="6" t="s">
        <v>68</v>
      </c>
      <c r="Z61" s="9">
        <v>80.230000000000473</v>
      </c>
      <c r="AA61" s="9">
        <v>23.014999999999873</v>
      </c>
      <c r="AB61" s="9">
        <v>68.513999999999214</v>
      </c>
      <c r="AC61" s="9">
        <v>96.436999999999998</v>
      </c>
    </row>
    <row r="62" spans="2:29" x14ac:dyDescent="0.25">
      <c r="B62" s="3">
        <v>41365</v>
      </c>
      <c r="D62" s="9">
        <v>1808.1570000000002</v>
      </c>
      <c r="E62" s="9">
        <v>1193.1119999999999</v>
      </c>
      <c r="F62" s="9">
        <v>3660.1909999999998</v>
      </c>
      <c r="G62" s="9">
        <v>3406.0120000000006</v>
      </c>
      <c r="I62" s="13">
        <f t="shared" si="3"/>
        <v>42.590999999999894</v>
      </c>
      <c r="J62" s="13">
        <f t="shared" si="3"/>
        <v>13.082000000000107</v>
      </c>
      <c r="K62" s="13">
        <f t="shared" si="3"/>
        <v>57.860000000000127</v>
      </c>
      <c r="L62" s="13">
        <f t="shared" si="3"/>
        <v>34.997000000000298</v>
      </c>
      <c r="Y62" s="6" t="s">
        <v>69</v>
      </c>
      <c r="Z62" s="9">
        <v>98.860000000000127</v>
      </c>
      <c r="AA62" s="9">
        <v>22.841359420000117</v>
      </c>
      <c r="AB62" s="9">
        <v>69.322000000001026</v>
      </c>
      <c r="AC62" s="9">
        <v>96.436999999999998</v>
      </c>
    </row>
    <row r="63" spans="2:29" x14ac:dyDescent="0.25">
      <c r="B63" s="3">
        <v>41395</v>
      </c>
      <c r="D63" s="9">
        <v>1847.3280000000002</v>
      </c>
      <c r="E63" s="9">
        <v>1205.896</v>
      </c>
      <c r="F63" s="9">
        <v>3717.9749999999999</v>
      </c>
      <c r="G63" s="9">
        <v>3444.9580000000005</v>
      </c>
      <c r="I63" s="13">
        <f t="shared" si="3"/>
        <v>39.171000000000049</v>
      </c>
      <c r="J63" s="13">
        <f t="shared" si="3"/>
        <v>12.784000000000106</v>
      </c>
      <c r="K63" s="13">
        <f t="shared" si="3"/>
        <v>57.784000000000106</v>
      </c>
      <c r="L63" s="13">
        <f t="shared" si="3"/>
        <v>38.945999999999913</v>
      </c>
      <c r="Y63" s="6" t="s">
        <v>71</v>
      </c>
      <c r="Z63" s="9">
        <v>72.880000000000109</v>
      </c>
      <c r="AA63" s="9">
        <v>13.718718840000065</v>
      </c>
      <c r="AB63" s="9">
        <v>18.937000000000808</v>
      </c>
      <c r="AC63" s="9">
        <v>96.436999999999998</v>
      </c>
    </row>
    <row r="64" spans="2:29" x14ac:dyDescent="0.25">
      <c r="B64" s="3">
        <v>41426</v>
      </c>
      <c r="D64" s="9">
        <v>1883.0550000000003</v>
      </c>
      <c r="E64" s="9">
        <v>1221.3409999999999</v>
      </c>
      <c r="F64" s="9">
        <v>3761.9560000000001</v>
      </c>
      <c r="G64" s="9">
        <v>3480.4650000000006</v>
      </c>
      <c r="I64" s="13">
        <f t="shared" si="3"/>
        <v>35.727000000000089</v>
      </c>
      <c r="J64" s="13">
        <f t="shared" si="3"/>
        <v>15.444999999999936</v>
      </c>
      <c r="K64" s="13">
        <f t="shared" si="3"/>
        <v>43.981000000000222</v>
      </c>
      <c r="L64" s="13">
        <f t="shared" si="3"/>
        <v>35.507000000000062</v>
      </c>
      <c r="M64" s="6" t="s">
        <v>52</v>
      </c>
      <c r="N64" s="9">
        <f>SUM(I62:I64)</f>
        <v>117.48900000000003</v>
      </c>
      <c r="O64" s="9">
        <f>SUM(J62:J64)</f>
        <v>41.311000000000149</v>
      </c>
      <c r="P64" s="9">
        <f>SUM(K62:K64)</f>
        <v>159.62500000000045</v>
      </c>
      <c r="Q64" s="9">
        <f>SUM(L62:L64)</f>
        <v>109.45000000000027</v>
      </c>
    </row>
    <row r="65" spans="2:17" x14ac:dyDescent="0.25">
      <c r="B65" s="3">
        <v>41456</v>
      </c>
      <c r="D65" s="9">
        <v>1919.4390000000003</v>
      </c>
      <c r="E65" s="9">
        <v>1236.9899999999998</v>
      </c>
      <c r="F65" s="9">
        <v>3811.0260000000003</v>
      </c>
      <c r="G65" s="9">
        <v>3517.429000000001</v>
      </c>
      <c r="I65" s="13">
        <f t="shared" si="3"/>
        <v>36.384000000000015</v>
      </c>
      <c r="J65" s="13">
        <f t="shared" si="3"/>
        <v>15.648999999999887</v>
      </c>
      <c r="K65" s="13">
        <f t="shared" si="3"/>
        <v>49.070000000000164</v>
      </c>
      <c r="L65" s="13">
        <f t="shared" si="3"/>
        <v>36.964000000000397</v>
      </c>
    </row>
    <row r="66" spans="2:17" x14ac:dyDescent="0.25">
      <c r="B66" s="3">
        <v>41487</v>
      </c>
      <c r="D66" s="9">
        <v>1960.1570000000004</v>
      </c>
      <c r="E66" s="9">
        <v>1253.2909999999997</v>
      </c>
      <c r="F66" s="9">
        <v>3858.2910000000002</v>
      </c>
      <c r="G66" s="9">
        <v>3556.7060000000006</v>
      </c>
      <c r="I66" s="13">
        <f t="shared" si="3"/>
        <v>40.718000000000075</v>
      </c>
      <c r="J66" s="13">
        <f t="shared" si="3"/>
        <v>16.300999999999931</v>
      </c>
      <c r="K66" s="13">
        <f t="shared" si="3"/>
        <v>47.264999999999873</v>
      </c>
      <c r="L66" s="13">
        <f t="shared" si="3"/>
        <v>39.276999999999589</v>
      </c>
    </row>
    <row r="67" spans="2:17" x14ac:dyDescent="0.25">
      <c r="B67" s="3">
        <v>41518</v>
      </c>
      <c r="D67" s="9">
        <v>2002.5570000000005</v>
      </c>
      <c r="E67" s="9">
        <v>1272.3009999999997</v>
      </c>
      <c r="F67" s="9">
        <v>3898.0630000000001</v>
      </c>
      <c r="G67" s="9">
        <v>3595.0400000000004</v>
      </c>
      <c r="I67" s="13">
        <f t="shared" si="3"/>
        <v>42.400000000000091</v>
      </c>
      <c r="J67" s="13">
        <f t="shared" si="3"/>
        <v>19.009999999999991</v>
      </c>
      <c r="K67" s="13">
        <f t="shared" si="3"/>
        <v>39.771999999999935</v>
      </c>
      <c r="L67" s="13">
        <f t="shared" si="3"/>
        <v>38.333999999999833</v>
      </c>
      <c r="M67" s="6" t="s">
        <v>53</v>
      </c>
      <c r="N67" s="9">
        <f>SUM(I65:I67)</f>
        <v>119.50200000000018</v>
      </c>
      <c r="O67" s="9">
        <f>SUM(J65:J67)</f>
        <v>50.959999999999809</v>
      </c>
      <c r="P67" s="9">
        <f>SUM(K65:K67)</f>
        <v>136.10699999999997</v>
      </c>
      <c r="Q67" s="9">
        <f>SUM(L65:L67)</f>
        <v>114.57499999999982</v>
      </c>
    </row>
    <row r="68" spans="2:17" x14ac:dyDescent="0.25">
      <c r="B68" s="3">
        <v>41548</v>
      </c>
      <c r="D68" s="9">
        <v>2057.1100000000006</v>
      </c>
      <c r="E68" s="9">
        <v>1287.9339999999997</v>
      </c>
      <c r="F68" s="9">
        <v>3931.509</v>
      </c>
      <c r="G68" s="9">
        <v>3632.8150000000005</v>
      </c>
      <c r="I68" s="13">
        <f t="shared" si="3"/>
        <v>54.553000000000111</v>
      </c>
      <c r="J68" s="13">
        <f t="shared" si="3"/>
        <v>15.633000000000038</v>
      </c>
      <c r="K68" s="13">
        <f t="shared" si="3"/>
        <v>33.445999999999913</v>
      </c>
      <c r="L68" s="13">
        <f t="shared" si="3"/>
        <v>37.775000000000091</v>
      </c>
    </row>
    <row r="69" spans="2:17" x14ac:dyDescent="0.25">
      <c r="B69" s="3">
        <v>41579</v>
      </c>
      <c r="D69" s="9">
        <v>2107.7430000000004</v>
      </c>
      <c r="E69" s="9">
        <v>1302.6669999999997</v>
      </c>
      <c r="F69" s="9">
        <v>3962.6759999999999</v>
      </c>
      <c r="G69" s="9">
        <v>3663.2760000000003</v>
      </c>
      <c r="I69" s="13">
        <f t="shared" si="3"/>
        <v>50.632999999999811</v>
      </c>
      <c r="J69" s="13">
        <f t="shared" si="3"/>
        <v>14.732999999999947</v>
      </c>
      <c r="K69" s="13">
        <f t="shared" si="3"/>
        <v>31.166999999999916</v>
      </c>
      <c r="L69" s="13">
        <f t="shared" si="3"/>
        <v>30.460999999999785</v>
      </c>
    </row>
    <row r="70" spans="2:17" x14ac:dyDescent="0.25">
      <c r="B70" s="3">
        <v>41609</v>
      </c>
      <c r="D70" s="9">
        <v>2152.5600000000004</v>
      </c>
      <c r="E70" s="9">
        <v>1316.8379999999997</v>
      </c>
      <c r="F70" s="9">
        <v>3992.558</v>
      </c>
      <c r="G70" s="9">
        <v>3694.8969999999999</v>
      </c>
      <c r="I70" s="13">
        <f t="shared" si="3"/>
        <v>44.817000000000007</v>
      </c>
      <c r="J70" s="13">
        <f t="shared" si="3"/>
        <v>14.171000000000049</v>
      </c>
      <c r="K70" s="13">
        <f t="shared" si="3"/>
        <v>29.882000000000062</v>
      </c>
      <c r="L70" s="13">
        <f t="shared" si="3"/>
        <v>31.62099999999964</v>
      </c>
      <c r="M70" s="6" t="s">
        <v>55</v>
      </c>
      <c r="N70" s="9">
        <f>SUM(I68:I70)</f>
        <v>150.00299999999993</v>
      </c>
      <c r="O70" s="9">
        <f>SUM(J68:J70)</f>
        <v>44.537000000000035</v>
      </c>
      <c r="P70" s="9">
        <f>SUM(K68:K70)</f>
        <v>94.494999999999891</v>
      </c>
      <c r="Q70" s="9">
        <f>SUM(L68:L70)</f>
        <v>99.856999999999516</v>
      </c>
    </row>
    <row r="71" spans="2:17" x14ac:dyDescent="0.25">
      <c r="B71" s="3">
        <v>41640</v>
      </c>
      <c r="C71" s="6" t="s">
        <v>77</v>
      </c>
      <c r="D71" s="9">
        <v>2198.4590000000003</v>
      </c>
      <c r="E71" s="9">
        <v>1330.0169999999998</v>
      </c>
      <c r="F71" s="9">
        <v>4025.2089999999998</v>
      </c>
      <c r="G71" s="9">
        <v>3725.123</v>
      </c>
      <c r="H71" s="6" t="s">
        <v>77</v>
      </c>
      <c r="I71" s="13">
        <f t="shared" si="3"/>
        <v>45.898999999999887</v>
      </c>
      <c r="J71" s="13">
        <f t="shared" si="3"/>
        <v>13.179000000000087</v>
      </c>
      <c r="K71" s="13">
        <f t="shared" si="3"/>
        <v>32.65099999999984</v>
      </c>
      <c r="L71" s="13">
        <f t="shared" si="3"/>
        <v>30.226000000000113</v>
      </c>
    </row>
    <row r="72" spans="2:17" x14ac:dyDescent="0.25">
      <c r="B72" s="3">
        <v>41671</v>
      </c>
      <c r="D72" s="9">
        <v>2231.6170000000002</v>
      </c>
      <c r="E72" s="9">
        <v>1342.6799999999998</v>
      </c>
      <c r="F72" s="9">
        <v>4058.0219999999999</v>
      </c>
      <c r="G72" s="9">
        <v>3755.43</v>
      </c>
      <c r="I72" s="13">
        <f t="shared" si="3"/>
        <v>33.157999999999902</v>
      </c>
      <c r="J72" s="13">
        <f t="shared" si="3"/>
        <v>12.663000000000011</v>
      </c>
      <c r="K72" s="13">
        <f t="shared" si="3"/>
        <v>32.813000000000102</v>
      </c>
      <c r="L72" s="13">
        <f t="shared" si="3"/>
        <v>30.306999999999789</v>
      </c>
    </row>
    <row r="73" spans="2:17" x14ac:dyDescent="0.25">
      <c r="B73" s="3">
        <v>41699</v>
      </c>
      <c r="D73" s="9">
        <v>2262.3580000000002</v>
      </c>
      <c r="E73" s="9">
        <v>1356.9969999999998</v>
      </c>
      <c r="F73" s="9">
        <v>4093.5949999999998</v>
      </c>
      <c r="G73" s="9">
        <v>3784.2700000000004</v>
      </c>
      <c r="I73" s="13">
        <f t="shared" si="3"/>
        <v>30.740999999999985</v>
      </c>
      <c r="J73" s="13">
        <f t="shared" si="3"/>
        <v>14.317000000000007</v>
      </c>
      <c r="K73" s="13">
        <f t="shared" si="3"/>
        <v>35.572999999999865</v>
      </c>
      <c r="L73" s="13">
        <f t="shared" si="3"/>
        <v>28.8400000000006</v>
      </c>
      <c r="M73" s="6" t="s">
        <v>56</v>
      </c>
      <c r="N73" s="9">
        <f>SUM(I71:I73)</f>
        <v>109.79799999999977</v>
      </c>
      <c r="O73" s="9">
        <f>SUM(J71:J73)</f>
        <v>40.159000000000106</v>
      </c>
      <c r="P73" s="9">
        <f>SUM(K71:K73)</f>
        <v>101.03699999999981</v>
      </c>
      <c r="Q73" s="9">
        <f>SUM(L71:L73)</f>
        <v>89.373000000000502</v>
      </c>
    </row>
    <row r="74" spans="2:17" x14ac:dyDescent="0.25">
      <c r="B74" s="3">
        <v>41730</v>
      </c>
      <c r="D74" s="9">
        <v>2300.1170000000002</v>
      </c>
      <c r="E74" s="9">
        <v>1369.0399999999997</v>
      </c>
      <c r="F74" s="9">
        <v>4126.2609999999995</v>
      </c>
      <c r="G74" s="9">
        <v>3814.3260000000005</v>
      </c>
      <c r="I74" s="13">
        <f t="shared" si="3"/>
        <v>37.759000000000015</v>
      </c>
      <c r="J74" s="13">
        <f t="shared" si="3"/>
        <v>12.042999999999893</v>
      </c>
      <c r="K74" s="13">
        <f t="shared" si="3"/>
        <v>32.665999999999713</v>
      </c>
      <c r="L74" s="13">
        <f t="shared" si="3"/>
        <v>30.05600000000004</v>
      </c>
    </row>
    <row r="75" spans="2:17" x14ac:dyDescent="0.25">
      <c r="B75" s="3">
        <v>41760</v>
      </c>
      <c r="D75" s="9">
        <v>2338.2070000000003</v>
      </c>
      <c r="E75" s="9">
        <v>1379.7559999999996</v>
      </c>
      <c r="F75" s="9">
        <v>4154.0619999999999</v>
      </c>
      <c r="G75" s="9">
        <v>3842.6990000000005</v>
      </c>
      <c r="I75" s="13">
        <f t="shared" si="3"/>
        <v>38.090000000000146</v>
      </c>
      <c r="J75" s="13">
        <f t="shared" si="3"/>
        <v>10.715999999999894</v>
      </c>
      <c r="K75" s="13">
        <f t="shared" si="3"/>
        <v>27.801000000000386</v>
      </c>
      <c r="L75" s="13">
        <f t="shared" si="3"/>
        <v>28.373000000000047</v>
      </c>
    </row>
    <row r="76" spans="2:17" x14ac:dyDescent="0.25">
      <c r="B76" s="3">
        <v>41791</v>
      </c>
      <c r="D76" s="9">
        <v>2379.9960000000005</v>
      </c>
      <c r="E76" s="9">
        <v>1389.9819999999997</v>
      </c>
      <c r="F76" s="9">
        <v>4184.2489999999998</v>
      </c>
      <c r="G76" s="9">
        <v>3869.5880000000006</v>
      </c>
      <c r="I76" s="13">
        <f t="shared" si="3"/>
        <v>41.789000000000215</v>
      </c>
      <c r="J76" s="13">
        <f t="shared" si="3"/>
        <v>10.226000000000113</v>
      </c>
      <c r="K76" s="13">
        <f t="shared" si="3"/>
        <v>30.186999999999898</v>
      </c>
      <c r="L76" s="13">
        <f t="shared" si="3"/>
        <v>26.889000000000124</v>
      </c>
      <c r="M76" s="6" t="s">
        <v>58</v>
      </c>
      <c r="N76" s="9">
        <f>SUM(I74:I76)</f>
        <v>117.63800000000037</v>
      </c>
      <c r="O76" s="9">
        <f>SUM(J74:J76)</f>
        <v>32.9849999999999</v>
      </c>
      <c r="P76" s="9">
        <f>SUM(K74:K76)</f>
        <v>90.653999999999996</v>
      </c>
      <c r="Q76" s="9">
        <f>SUM(L74:L76)</f>
        <v>85.318000000000211</v>
      </c>
    </row>
    <row r="77" spans="2:17" x14ac:dyDescent="0.25">
      <c r="B77" s="3">
        <v>41821</v>
      </c>
      <c r="D77" s="9">
        <v>2422.2290000000007</v>
      </c>
      <c r="E77" s="9">
        <v>1400.1559999999997</v>
      </c>
      <c r="F77" s="9">
        <v>4211.9119999999994</v>
      </c>
      <c r="G77" s="9">
        <v>3895.5250000000005</v>
      </c>
      <c r="I77" s="13">
        <f t="shared" si="3"/>
        <v>42.233000000000175</v>
      </c>
      <c r="J77" s="13">
        <f t="shared" si="3"/>
        <v>10.173999999999978</v>
      </c>
      <c r="K77" s="13">
        <f t="shared" si="3"/>
        <v>27.662999999999556</v>
      </c>
      <c r="L77" s="13">
        <f t="shared" si="3"/>
        <v>25.936999999999898</v>
      </c>
    </row>
    <row r="78" spans="2:17" x14ac:dyDescent="0.25">
      <c r="B78" s="3">
        <v>41852</v>
      </c>
      <c r="D78" s="9">
        <v>2453.7160000000008</v>
      </c>
      <c r="E78" s="9">
        <v>1410.0729999999996</v>
      </c>
      <c r="F78" s="9">
        <v>4243.4799999999996</v>
      </c>
      <c r="G78" s="9">
        <v>3921.8680000000004</v>
      </c>
      <c r="I78" s="13">
        <f t="shared" si="3"/>
        <v>31.48700000000008</v>
      </c>
      <c r="J78" s="13">
        <f t="shared" si="3"/>
        <v>9.9169999999999163</v>
      </c>
      <c r="K78" s="13">
        <f t="shared" si="3"/>
        <v>31.568000000000211</v>
      </c>
      <c r="L78" s="13">
        <f t="shared" si="3"/>
        <v>26.342999999999847</v>
      </c>
    </row>
    <row r="79" spans="2:17" x14ac:dyDescent="0.25">
      <c r="B79" s="3">
        <v>41883</v>
      </c>
      <c r="D79" s="9">
        <v>2486.3460000000009</v>
      </c>
      <c r="E79" s="9">
        <v>1419.4799999999996</v>
      </c>
      <c r="F79" s="9">
        <v>4267.9679999999998</v>
      </c>
      <c r="G79" s="9">
        <v>3944.7980000000007</v>
      </c>
      <c r="I79" s="13">
        <f t="shared" ref="I79:L105" si="4">D79-D78</f>
        <v>32.630000000000109</v>
      </c>
      <c r="J79" s="13">
        <f t="shared" si="4"/>
        <v>9.4069999999999254</v>
      </c>
      <c r="K79" s="13">
        <f t="shared" si="4"/>
        <v>24.488000000000284</v>
      </c>
      <c r="L79" s="13">
        <f t="shared" si="4"/>
        <v>22.930000000000291</v>
      </c>
      <c r="M79" s="6" t="s">
        <v>59</v>
      </c>
      <c r="N79" s="9">
        <f>SUM(I77:I79)</f>
        <v>106.35000000000036</v>
      </c>
      <c r="O79" s="9">
        <f>SUM(J77:J79)</f>
        <v>29.49799999999982</v>
      </c>
      <c r="P79" s="9">
        <f>SUM(K77:K79)</f>
        <v>83.719000000000051</v>
      </c>
      <c r="Q79" s="9">
        <f>SUM(L77:L79)</f>
        <v>75.210000000000036</v>
      </c>
    </row>
    <row r="80" spans="2:17" x14ac:dyDescent="0.25">
      <c r="B80" s="3">
        <v>41913</v>
      </c>
      <c r="D80" s="9">
        <v>2530.0800000000008</v>
      </c>
      <c r="E80" s="9">
        <v>1429.3369999999995</v>
      </c>
      <c r="F80" s="9">
        <v>4296.88</v>
      </c>
      <c r="G80" s="9">
        <v>3972.7120000000004</v>
      </c>
      <c r="I80" s="13">
        <f t="shared" si="4"/>
        <v>43.733999999999924</v>
      </c>
      <c r="J80" s="13">
        <f t="shared" si="4"/>
        <v>9.8569999999999709</v>
      </c>
      <c r="K80" s="13">
        <f t="shared" si="4"/>
        <v>28.912000000000262</v>
      </c>
      <c r="L80" s="13">
        <f t="shared" si="4"/>
        <v>27.91399999999976</v>
      </c>
    </row>
    <row r="81" spans="2:17" x14ac:dyDescent="0.25">
      <c r="B81" s="3">
        <v>41944</v>
      </c>
      <c r="D81" s="9">
        <v>2569.4300000000007</v>
      </c>
      <c r="E81" s="9">
        <v>1439.6189999999995</v>
      </c>
      <c r="F81" s="9">
        <v>4318.7780000000002</v>
      </c>
      <c r="G81" s="9">
        <v>3997.9610000000007</v>
      </c>
      <c r="I81" s="13">
        <f t="shared" si="4"/>
        <v>39.349999999999909</v>
      </c>
      <c r="J81" s="13">
        <f t="shared" si="4"/>
        <v>10.281999999999925</v>
      </c>
      <c r="K81" s="13">
        <f t="shared" si="4"/>
        <v>21.898000000000138</v>
      </c>
      <c r="L81" s="13">
        <f t="shared" si="4"/>
        <v>25.249000000000251</v>
      </c>
    </row>
    <row r="82" spans="2:17" x14ac:dyDescent="0.25">
      <c r="B82" s="3">
        <v>41974</v>
      </c>
      <c r="D82" s="9">
        <v>2612.6400000000008</v>
      </c>
      <c r="E82" s="9">
        <v>1451.2439999999995</v>
      </c>
      <c r="F82" s="9">
        <v>4344.692</v>
      </c>
      <c r="G82" s="9">
        <v>4021.9660000000008</v>
      </c>
      <c r="I82" s="13">
        <f t="shared" si="4"/>
        <v>43.210000000000036</v>
      </c>
      <c r="J82" s="13">
        <f t="shared" si="4"/>
        <v>11.625</v>
      </c>
      <c r="K82" s="13">
        <f t="shared" si="4"/>
        <v>25.91399999999976</v>
      </c>
      <c r="L82" s="13">
        <f t="shared" si="4"/>
        <v>24.005000000000109</v>
      </c>
      <c r="M82" s="6" t="s">
        <v>60</v>
      </c>
      <c r="N82" s="9">
        <f>SUM(I80:I82)</f>
        <v>126.29399999999987</v>
      </c>
      <c r="O82" s="9">
        <f>SUM(J80:J82)</f>
        <v>31.763999999999896</v>
      </c>
      <c r="P82" s="9">
        <f>SUM(K80:K82)</f>
        <v>76.72400000000016</v>
      </c>
      <c r="Q82" s="9">
        <f>SUM(L80:L82)</f>
        <v>77.16800000000012</v>
      </c>
    </row>
    <row r="83" spans="2:17" x14ac:dyDescent="0.25">
      <c r="B83" s="3">
        <v>42005</v>
      </c>
      <c r="C83" s="6" t="s">
        <v>78</v>
      </c>
      <c r="D83" s="9">
        <v>2654.150000000001</v>
      </c>
      <c r="E83" s="9">
        <v>1462.3669999999995</v>
      </c>
      <c r="F83" s="9">
        <v>4369.58</v>
      </c>
      <c r="G83" s="9">
        <v>4044.2270000000012</v>
      </c>
      <c r="H83" s="6" t="s">
        <v>78</v>
      </c>
      <c r="I83" s="13">
        <f t="shared" si="4"/>
        <v>41.510000000000218</v>
      </c>
      <c r="J83" s="13">
        <f t="shared" si="4"/>
        <v>11.123000000000047</v>
      </c>
      <c r="K83" s="13">
        <f t="shared" si="4"/>
        <v>24.88799999999992</v>
      </c>
      <c r="L83" s="13">
        <f t="shared" si="4"/>
        <v>22.261000000000422</v>
      </c>
    </row>
    <row r="84" spans="2:17" x14ac:dyDescent="0.25">
      <c r="B84" s="3">
        <v>42036</v>
      </c>
      <c r="D84" s="9">
        <v>2693.0300000000011</v>
      </c>
      <c r="E84" s="9">
        <v>1472.2779999999996</v>
      </c>
      <c r="F84" s="9">
        <v>4397.2789999999995</v>
      </c>
      <c r="G84" s="9">
        <v>4068.5320000000011</v>
      </c>
      <c r="I84" s="13">
        <f t="shared" si="4"/>
        <v>38.880000000000109</v>
      </c>
      <c r="J84" s="13">
        <f t="shared" si="4"/>
        <v>9.9110000000000582</v>
      </c>
      <c r="K84" s="13">
        <f t="shared" si="4"/>
        <v>27.698999999999614</v>
      </c>
      <c r="L84" s="13">
        <f t="shared" si="4"/>
        <v>24.304999999999836</v>
      </c>
    </row>
    <row r="85" spans="2:17" x14ac:dyDescent="0.25">
      <c r="B85" s="3">
        <v>42064</v>
      </c>
      <c r="D85" s="9">
        <v>2727.1800000000012</v>
      </c>
      <c r="E85" s="9">
        <v>1482.6509999999996</v>
      </c>
      <c r="F85" s="9">
        <v>4432.415</v>
      </c>
      <c r="G85" s="9">
        <v>4104.6840000000011</v>
      </c>
      <c r="I85" s="13">
        <f t="shared" si="4"/>
        <v>34.150000000000091</v>
      </c>
      <c r="J85" s="13">
        <f t="shared" si="4"/>
        <v>10.373000000000047</v>
      </c>
      <c r="K85" s="13">
        <f t="shared" si="4"/>
        <v>35.136000000000422</v>
      </c>
      <c r="L85" s="13">
        <f t="shared" si="4"/>
        <v>36.152000000000044</v>
      </c>
      <c r="M85" s="6" t="s">
        <v>61</v>
      </c>
      <c r="N85" s="9">
        <f>SUM(I83:I85)</f>
        <v>114.54000000000042</v>
      </c>
      <c r="O85" s="9">
        <f>SUM(J83:J85)</f>
        <v>31.407000000000153</v>
      </c>
      <c r="P85" s="9">
        <f>SUM(K83:K85)</f>
        <v>87.722999999999956</v>
      </c>
      <c r="Q85" s="9">
        <f>SUM(L83:L85)</f>
        <v>82.718000000000302</v>
      </c>
    </row>
    <row r="86" spans="2:17" x14ac:dyDescent="0.25">
      <c r="B86" s="3">
        <v>42095</v>
      </c>
      <c r="D86" s="9">
        <v>2760.5900000000011</v>
      </c>
      <c r="E86" s="9">
        <v>1492.9729999999995</v>
      </c>
      <c r="F86" s="9">
        <v>4463.4840000000004</v>
      </c>
      <c r="G86" s="9">
        <v>4149.8520000000017</v>
      </c>
      <c r="I86" s="13">
        <f t="shared" si="4"/>
        <v>33.409999999999854</v>
      </c>
      <c r="J86" s="13">
        <f t="shared" si="4"/>
        <v>10.321999999999889</v>
      </c>
      <c r="K86" s="13">
        <f t="shared" si="4"/>
        <v>31.069000000000415</v>
      </c>
      <c r="L86" s="13">
        <f t="shared" si="4"/>
        <v>45.168000000000575</v>
      </c>
    </row>
    <row r="87" spans="2:17" x14ac:dyDescent="0.25">
      <c r="B87" s="3">
        <v>42125</v>
      </c>
      <c r="D87" s="9">
        <v>2793.8400000000011</v>
      </c>
      <c r="E87" s="9">
        <v>1502.9039999999995</v>
      </c>
      <c r="F87" s="9">
        <v>4489.5030000000006</v>
      </c>
      <c r="G87" s="9">
        <v>4194.7440000000015</v>
      </c>
      <c r="I87" s="13">
        <f t="shared" si="4"/>
        <v>33.25</v>
      </c>
      <c r="J87" s="13">
        <f t="shared" si="4"/>
        <v>9.93100000000004</v>
      </c>
      <c r="K87" s="13">
        <f t="shared" si="4"/>
        <v>26.019000000000233</v>
      </c>
      <c r="L87" s="13">
        <f t="shared" si="4"/>
        <v>44.891999999999825</v>
      </c>
    </row>
    <row r="88" spans="2:17" x14ac:dyDescent="0.25">
      <c r="B88" s="3">
        <v>42156</v>
      </c>
      <c r="D88" s="9">
        <v>2834.8700000000013</v>
      </c>
      <c r="E88" s="9">
        <v>1513.1149999999996</v>
      </c>
      <c r="F88" s="9">
        <v>4516.3360000000002</v>
      </c>
      <c r="G88" s="9">
        <v>4231.2470000000012</v>
      </c>
      <c r="I88" s="13">
        <f t="shared" si="4"/>
        <v>41.0300000000002</v>
      </c>
      <c r="J88" s="13">
        <f t="shared" si="4"/>
        <v>10.211000000000013</v>
      </c>
      <c r="K88" s="13">
        <f t="shared" si="4"/>
        <v>26.832999999999629</v>
      </c>
      <c r="L88" s="13">
        <f t="shared" si="4"/>
        <v>36.502999999999702</v>
      </c>
      <c r="M88" s="6" t="s">
        <v>63</v>
      </c>
      <c r="N88" s="9">
        <f>SUM(I86:I88)</f>
        <v>107.69000000000005</v>
      </c>
      <c r="O88" s="9">
        <f>SUM(J86:J88)</f>
        <v>30.463999999999942</v>
      </c>
      <c r="P88" s="9">
        <f>SUM(K86:K88)</f>
        <v>83.921000000000276</v>
      </c>
      <c r="Q88" s="9">
        <f>SUM(L86:L88)</f>
        <v>126.5630000000001</v>
      </c>
    </row>
    <row r="89" spans="2:17" x14ac:dyDescent="0.25">
      <c r="B89" s="3">
        <v>42186</v>
      </c>
      <c r="D89" s="9">
        <v>2870.860000000001</v>
      </c>
      <c r="E89" s="9">
        <v>1522.5949999999996</v>
      </c>
      <c r="F89" s="9">
        <v>4540.3429999999998</v>
      </c>
      <c r="G89" s="9">
        <v>4278.2040000000015</v>
      </c>
      <c r="I89" s="13">
        <f t="shared" si="4"/>
        <v>35.989999999999782</v>
      </c>
      <c r="J89" s="13">
        <f t="shared" si="4"/>
        <v>9.4800000000000182</v>
      </c>
      <c r="K89" s="13">
        <f t="shared" si="4"/>
        <v>24.006999999999607</v>
      </c>
      <c r="L89" s="13">
        <f t="shared" si="4"/>
        <v>46.957000000000335</v>
      </c>
    </row>
    <row r="90" spans="2:17" x14ac:dyDescent="0.25">
      <c r="B90" s="3">
        <v>42217</v>
      </c>
      <c r="D90" s="9">
        <v>2909.0000000000009</v>
      </c>
      <c r="E90" s="9">
        <v>1532.3739999999996</v>
      </c>
      <c r="F90" s="9">
        <v>4563.33</v>
      </c>
      <c r="G90" s="9">
        <v>4315.0040000000017</v>
      </c>
      <c r="I90" s="13">
        <f t="shared" si="4"/>
        <v>38.139999999999873</v>
      </c>
      <c r="J90" s="13">
        <f t="shared" si="4"/>
        <v>9.7789999999999964</v>
      </c>
      <c r="K90" s="13">
        <f t="shared" si="4"/>
        <v>22.98700000000008</v>
      </c>
      <c r="L90" s="13">
        <f t="shared" si="4"/>
        <v>36.800000000000182</v>
      </c>
    </row>
    <row r="91" spans="2:17" x14ac:dyDescent="0.25">
      <c r="B91" s="3">
        <v>42248</v>
      </c>
      <c r="D91" s="9">
        <v>2947.5000000000009</v>
      </c>
      <c r="E91" s="9">
        <v>1542.2039999999995</v>
      </c>
      <c r="F91" s="9">
        <v>4585.3609999999999</v>
      </c>
      <c r="G91" s="9">
        <v>4355.3120000000017</v>
      </c>
      <c r="I91" s="13">
        <f t="shared" si="4"/>
        <v>38.5</v>
      </c>
      <c r="J91" s="13">
        <f t="shared" si="4"/>
        <v>9.8299999999999272</v>
      </c>
      <c r="K91" s="13">
        <f t="shared" si="4"/>
        <v>22.030999999999949</v>
      </c>
      <c r="L91" s="13">
        <f t="shared" si="4"/>
        <v>40.307999999999993</v>
      </c>
      <c r="M91" s="6" t="s">
        <v>64</v>
      </c>
      <c r="N91" s="9">
        <f>SUM(I89:I91)</f>
        <v>112.62999999999965</v>
      </c>
      <c r="O91" s="9">
        <f>SUM(J89:J91)</f>
        <v>29.088999999999942</v>
      </c>
      <c r="P91" s="9">
        <f>SUM(K89:K91)</f>
        <v>69.024999999999636</v>
      </c>
      <c r="Q91" s="9">
        <f>SUM(L89:L91)</f>
        <v>124.06500000000051</v>
      </c>
    </row>
    <row r="92" spans="2:17" x14ac:dyDescent="0.25">
      <c r="B92" s="3">
        <v>42278</v>
      </c>
      <c r="D92" s="9">
        <v>2992.7300000000009</v>
      </c>
      <c r="E92" s="9">
        <v>1550.7969999999996</v>
      </c>
      <c r="F92" s="9">
        <v>4607.0379999999996</v>
      </c>
      <c r="G92" s="9">
        <v>4391.8940000000011</v>
      </c>
      <c r="I92" s="13">
        <f t="shared" si="4"/>
        <v>45.230000000000018</v>
      </c>
      <c r="J92" s="13">
        <f t="shared" si="4"/>
        <v>8.5930000000000746</v>
      </c>
      <c r="K92" s="13">
        <f t="shared" si="4"/>
        <v>21.67699999999968</v>
      </c>
      <c r="L92" s="13">
        <f t="shared" si="4"/>
        <v>36.581999999999425</v>
      </c>
    </row>
    <row r="93" spans="2:17" x14ac:dyDescent="0.25">
      <c r="B93" s="3">
        <v>42309</v>
      </c>
      <c r="D93" s="9">
        <v>3031.8900000000008</v>
      </c>
      <c r="E93" s="9">
        <v>1558.1789999999996</v>
      </c>
      <c r="F93" s="9">
        <v>4625.3419999999996</v>
      </c>
      <c r="G93" s="9">
        <v>4432.2230000000018</v>
      </c>
      <c r="I93" s="13">
        <f t="shared" si="4"/>
        <v>39.159999999999854</v>
      </c>
      <c r="J93" s="13">
        <f t="shared" si="4"/>
        <v>7.3820000000000618</v>
      </c>
      <c r="K93" s="13">
        <f t="shared" si="4"/>
        <v>18.304000000000087</v>
      </c>
      <c r="L93" s="13">
        <f t="shared" si="4"/>
        <v>40.329000000000633</v>
      </c>
    </row>
    <row r="94" spans="2:17" x14ac:dyDescent="0.25">
      <c r="B94" s="3">
        <v>42339</v>
      </c>
      <c r="D94" s="9">
        <v>3070.670000000001</v>
      </c>
      <c r="E94" s="9">
        <v>1566.5039999999997</v>
      </c>
      <c r="F94" s="9">
        <v>4646.4789999999994</v>
      </c>
      <c r="G94" s="9">
        <v>4471.8740000000016</v>
      </c>
      <c r="I94" s="13">
        <f t="shared" si="4"/>
        <v>38.7800000000002</v>
      </c>
      <c r="J94" s="13">
        <f t="shared" si="4"/>
        <v>8.3250000000000455</v>
      </c>
      <c r="K94" s="13">
        <f t="shared" si="4"/>
        <v>21.136999999999716</v>
      </c>
      <c r="L94" s="13">
        <f t="shared" si="4"/>
        <v>39.65099999999984</v>
      </c>
      <c r="M94" s="6" t="s">
        <v>65</v>
      </c>
      <c r="N94" s="9">
        <f>SUM(I92:I94)</f>
        <v>123.17000000000007</v>
      </c>
      <c r="O94" s="9">
        <f>SUM(J92:J94)</f>
        <v>24.300000000000182</v>
      </c>
      <c r="P94" s="9">
        <f>SUM(K92:K94)</f>
        <v>61.117999999999483</v>
      </c>
      <c r="Q94" s="9">
        <f>SUM(L92:L94)</f>
        <v>116.5619999999999</v>
      </c>
    </row>
    <row r="95" spans="2:17" x14ac:dyDescent="0.25">
      <c r="B95" s="3">
        <v>42370</v>
      </c>
      <c r="C95" s="6" t="s">
        <v>79</v>
      </c>
      <c r="D95" s="9">
        <v>3107.4100000000008</v>
      </c>
      <c r="E95" s="9">
        <v>1574.3479999999997</v>
      </c>
      <c r="F95" s="9">
        <v>4665.686999999999</v>
      </c>
      <c r="G95" s="9">
        <v>4501.1490000000013</v>
      </c>
      <c r="H95" s="6" t="s">
        <v>79</v>
      </c>
      <c r="I95" s="13">
        <f t="shared" si="4"/>
        <v>36.739999999999782</v>
      </c>
      <c r="J95" s="13">
        <f t="shared" si="4"/>
        <v>7.8440000000000509</v>
      </c>
      <c r="K95" s="13">
        <f t="shared" si="4"/>
        <v>19.207999999999629</v>
      </c>
      <c r="L95" s="13">
        <f t="shared" si="4"/>
        <v>29.274999999999636</v>
      </c>
    </row>
    <row r="96" spans="2:17" x14ac:dyDescent="0.25">
      <c r="B96" s="3">
        <v>42401</v>
      </c>
      <c r="D96" s="9">
        <v>3145.0600000000009</v>
      </c>
      <c r="E96" s="9">
        <v>1582.1049999999998</v>
      </c>
      <c r="F96" s="9">
        <v>4684.7689999999993</v>
      </c>
      <c r="G96" s="9">
        <v>4537.5000000000018</v>
      </c>
      <c r="I96" s="13">
        <f t="shared" si="4"/>
        <v>37.650000000000091</v>
      </c>
      <c r="J96" s="13">
        <f t="shared" si="4"/>
        <v>7.7570000000000618</v>
      </c>
      <c r="K96" s="13">
        <f t="shared" si="4"/>
        <v>19.082000000000335</v>
      </c>
      <c r="L96" s="13">
        <f t="shared" si="4"/>
        <v>36.351000000000568</v>
      </c>
    </row>
    <row r="97" spans="2:17" x14ac:dyDescent="0.25">
      <c r="B97" s="3">
        <v>42430</v>
      </c>
      <c r="D97" s="9">
        <v>3178.2000000000007</v>
      </c>
      <c r="E97" s="9">
        <v>1590.5089999999998</v>
      </c>
      <c r="F97" s="9">
        <v>4708.3169999999991</v>
      </c>
      <c r="G97" s="9">
        <v>4571.3670000000011</v>
      </c>
      <c r="I97" s="13">
        <f t="shared" si="4"/>
        <v>33.139999999999873</v>
      </c>
      <c r="J97" s="13">
        <f t="shared" si="4"/>
        <v>8.4039999999999964</v>
      </c>
      <c r="K97" s="13">
        <f t="shared" si="4"/>
        <v>23.547999999999774</v>
      </c>
      <c r="L97" s="13">
        <f t="shared" si="4"/>
        <v>33.86699999999928</v>
      </c>
      <c r="M97" s="6" t="s">
        <v>66</v>
      </c>
      <c r="N97" s="9">
        <f>SUM(I95:I97)</f>
        <v>107.52999999999975</v>
      </c>
      <c r="O97" s="9">
        <f>SUM(J95:J97)</f>
        <v>24.005000000000109</v>
      </c>
      <c r="P97" s="9">
        <f>SUM(K95:K97)</f>
        <v>61.837999999999738</v>
      </c>
      <c r="Q97" s="9">
        <f>SUM(L95:L97)</f>
        <v>99.492999999999483</v>
      </c>
    </row>
    <row r="98" spans="2:17" x14ac:dyDescent="0.25">
      <c r="B98" s="3">
        <v>42461</v>
      </c>
      <c r="D98" s="9">
        <v>3204.0200000000009</v>
      </c>
      <c r="E98" s="9">
        <v>1598.4449999999997</v>
      </c>
      <c r="F98" s="9">
        <v>4729.780999999999</v>
      </c>
      <c r="G98" s="9">
        <v>4604.8850000000011</v>
      </c>
      <c r="I98" s="13">
        <f t="shared" si="4"/>
        <v>25.820000000000164</v>
      </c>
      <c r="J98" s="13">
        <f t="shared" si="4"/>
        <v>7.9359999999999218</v>
      </c>
      <c r="K98" s="13">
        <f t="shared" si="4"/>
        <v>21.463999999999942</v>
      </c>
      <c r="L98" s="13">
        <f t="shared" si="4"/>
        <v>33.518000000000029</v>
      </c>
    </row>
    <row r="99" spans="2:17" x14ac:dyDescent="0.25">
      <c r="B99" s="3">
        <v>42491</v>
      </c>
      <c r="D99" s="9">
        <v>3229.0900000000011</v>
      </c>
      <c r="E99" s="9">
        <v>1606.2229999999997</v>
      </c>
      <c r="F99" s="9">
        <v>4750.9669999999987</v>
      </c>
      <c r="G99" s="9">
        <v>4640.7920000000013</v>
      </c>
      <c r="I99" s="13">
        <f t="shared" si="4"/>
        <v>25.070000000000164</v>
      </c>
      <c r="J99" s="13">
        <f t="shared" si="4"/>
        <v>7.77800000000002</v>
      </c>
      <c r="K99" s="13">
        <f t="shared" si="4"/>
        <v>21.185999999999694</v>
      </c>
      <c r="L99" s="13">
        <f t="shared" si="4"/>
        <v>35.907000000000153</v>
      </c>
    </row>
    <row r="100" spans="2:17" x14ac:dyDescent="0.25">
      <c r="B100" s="3">
        <v>42522</v>
      </c>
      <c r="D100" s="9">
        <v>3258.4300000000012</v>
      </c>
      <c r="E100" s="9">
        <v>1613.5239999999997</v>
      </c>
      <c r="F100" s="9">
        <v>4776.8309999999983</v>
      </c>
      <c r="G100" s="9">
        <v>4671.1920000000009</v>
      </c>
      <c r="I100" s="13">
        <f t="shared" si="4"/>
        <v>29.340000000000146</v>
      </c>
      <c r="J100" s="13">
        <f t="shared" si="4"/>
        <v>7.3009999999999309</v>
      </c>
      <c r="K100" s="13">
        <f t="shared" si="4"/>
        <v>25.863999999999578</v>
      </c>
      <c r="L100" s="13">
        <f t="shared" si="4"/>
        <v>30.399999999999636</v>
      </c>
      <c r="M100" s="6" t="s">
        <v>68</v>
      </c>
      <c r="N100" s="9">
        <f>SUM(I98:I100)</f>
        <v>80.230000000000473</v>
      </c>
      <c r="O100" s="9">
        <f>SUM(J98:J100)</f>
        <v>23.014999999999873</v>
      </c>
      <c r="P100" s="9">
        <f>SUM(K98:K100)</f>
        <v>68.513999999999214</v>
      </c>
      <c r="Q100" s="9">
        <f>SUM(L98:L100)</f>
        <v>99.824999999999818</v>
      </c>
    </row>
    <row r="101" spans="2:17" x14ac:dyDescent="0.25">
      <c r="B101" s="3">
        <v>42552</v>
      </c>
      <c r="D101" s="9">
        <v>3289.3000000000011</v>
      </c>
      <c r="E101" s="9">
        <v>1620.8949999999998</v>
      </c>
      <c r="F101" s="9">
        <v>4799.6979999999985</v>
      </c>
      <c r="G101" s="9">
        <v>4699.0990000000011</v>
      </c>
      <c r="I101" s="13">
        <f t="shared" si="4"/>
        <v>30.869999999999891</v>
      </c>
      <c r="J101" s="13">
        <f t="shared" si="4"/>
        <v>7.3710000000000946</v>
      </c>
      <c r="K101" s="13">
        <f t="shared" si="4"/>
        <v>22.867000000000189</v>
      </c>
      <c r="L101" s="13">
        <f t="shared" si="4"/>
        <v>27.907000000000153</v>
      </c>
    </row>
    <row r="102" spans="2:17" x14ac:dyDescent="0.25">
      <c r="B102" s="3">
        <v>42583</v>
      </c>
      <c r="D102" s="9">
        <v>3324.9500000000012</v>
      </c>
      <c r="E102" s="9">
        <v>1628.0759999999998</v>
      </c>
      <c r="F102" s="9">
        <v>4825.2489999999989</v>
      </c>
      <c r="G102" s="9">
        <v>4730.2930000000015</v>
      </c>
      <c r="I102" s="13">
        <f t="shared" si="4"/>
        <v>35.650000000000091</v>
      </c>
      <c r="J102" s="13">
        <f t="shared" si="4"/>
        <v>7.18100000000004</v>
      </c>
      <c r="K102" s="13">
        <f t="shared" si="4"/>
        <v>25.551000000000386</v>
      </c>
      <c r="L102" s="13">
        <f t="shared" si="4"/>
        <v>31.194000000000415</v>
      </c>
    </row>
    <row r="103" spans="2:17" x14ac:dyDescent="0.25">
      <c r="B103" s="3">
        <v>42614</v>
      </c>
      <c r="D103" s="9">
        <v>3357.2900000000013</v>
      </c>
      <c r="E103" s="9">
        <v>1636.3653594199998</v>
      </c>
      <c r="F103" s="9">
        <v>4846.1529999999993</v>
      </c>
      <c r="G103" s="9">
        <v>4757.8070000000016</v>
      </c>
      <c r="I103" s="13">
        <f t="shared" si="4"/>
        <v>32.340000000000146</v>
      </c>
      <c r="J103" s="13">
        <f t="shared" si="4"/>
        <v>8.2893594199999825</v>
      </c>
      <c r="K103" s="13">
        <f t="shared" si="4"/>
        <v>20.904000000000451</v>
      </c>
      <c r="L103" s="13">
        <f t="shared" si="4"/>
        <v>27.514000000000124</v>
      </c>
      <c r="M103" s="6" t="s">
        <v>69</v>
      </c>
      <c r="N103" s="9">
        <f>SUM(I101:I103)</f>
        <v>98.860000000000127</v>
      </c>
      <c r="O103" s="9">
        <f>SUM(J101:J103)</f>
        <v>22.841359420000117</v>
      </c>
      <c r="P103" s="9">
        <f>SUM(K101:K103)</f>
        <v>69.322000000001026</v>
      </c>
      <c r="Q103" s="9">
        <f>SUM(L101:L103)</f>
        <v>86.615000000000691</v>
      </c>
    </row>
    <row r="104" spans="2:17" x14ac:dyDescent="0.25">
      <c r="B104" s="3">
        <v>42644</v>
      </c>
      <c r="D104" s="9">
        <v>3395.5200000000013</v>
      </c>
      <c r="E104" s="9">
        <v>1643.6537188399998</v>
      </c>
      <c r="F104" s="9">
        <v>4865.0939999999991</v>
      </c>
      <c r="G104" s="9">
        <v>4792.0950000000012</v>
      </c>
      <c r="I104" s="13">
        <f t="shared" si="4"/>
        <v>38.230000000000018</v>
      </c>
      <c r="J104" s="13">
        <f t="shared" si="4"/>
        <v>7.2883594200000061</v>
      </c>
      <c r="K104" s="13">
        <f t="shared" si="4"/>
        <v>18.940999999999804</v>
      </c>
      <c r="L104" s="13">
        <f t="shared" si="4"/>
        <v>34.287999999999556</v>
      </c>
    </row>
    <row r="105" spans="2:17" x14ac:dyDescent="0.25">
      <c r="B105" s="3">
        <v>42675</v>
      </c>
      <c r="D105" s="9">
        <v>3430.1700000000014</v>
      </c>
      <c r="E105" s="9">
        <v>1650.0840782599998</v>
      </c>
      <c r="F105" s="15">
        <v>4865.09</v>
      </c>
      <c r="G105" s="9">
        <v>4823.9010000000007</v>
      </c>
      <c r="I105" s="13">
        <f t="shared" si="4"/>
        <v>34.650000000000091</v>
      </c>
      <c r="J105" s="13">
        <f t="shared" si="4"/>
        <v>6.4303594200000589</v>
      </c>
      <c r="K105" s="13">
        <f t="shared" si="4"/>
        <v>-3.9999999989959178E-3</v>
      </c>
      <c r="L105" s="13">
        <f t="shared" si="4"/>
        <v>31.805999999999585</v>
      </c>
    </row>
    <row r="106" spans="2:17" x14ac:dyDescent="0.25">
      <c r="B106" s="3"/>
      <c r="D106" s="9"/>
      <c r="E106" s="16"/>
      <c r="F106" s="15"/>
      <c r="G106" s="9"/>
      <c r="H106" s="9"/>
      <c r="J106" s="9"/>
      <c r="K106" s="9"/>
      <c r="L106" s="13">
        <f>G106-G105</f>
        <v>-4823.9010000000007</v>
      </c>
      <c r="M106" s="6" t="s">
        <v>71</v>
      </c>
      <c r="N106" s="9">
        <f>SUM(I104:I106)</f>
        <v>72.880000000000109</v>
      </c>
      <c r="O106" s="9">
        <f>SUM(J104:J106)</f>
        <v>13.718718840000065</v>
      </c>
      <c r="P106" s="9">
        <f>SUM(K104:K106)</f>
        <v>18.937000000000808</v>
      </c>
      <c r="Q106" s="9"/>
    </row>
    <row r="107" spans="2:17" x14ac:dyDescent="0.25">
      <c r="D107" s="6" t="s">
        <v>80</v>
      </c>
      <c r="L107" s="13">
        <f>G107-G106</f>
        <v>0</v>
      </c>
    </row>
    <row r="108" spans="2:17" x14ac:dyDescent="0.25">
      <c r="D108" s="6" t="s">
        <v>81</v>
      </c>
      <c r="F108" s="9">
        <f>SUM(D105:F105)</f>
        <v>9945.344078260001</v>
      </c>
    </row>
    <row r="109" spans="2:17" x14ac:dyDescent="0.25">
      <c r="N109" s="9"/>
      <c r="O109" s="9"/>
      <c r="P109" s="9"/>
      <c r="Q109" s="9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Data</vt:lpstr>
      <vt:lpstr>All data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2020-01-09T18:53:29Z</dcterms:created>
  <dcterms:modified xsi:type="dcterms:W3CDTF">2020-01-29T19:30:46Z</dcterms:modified>
</cp:coreProperties>
</file>