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lean Sourced\Chartbook Sourced\"/>
    </mc:Choice>
  </mc:AlternateContent>
  <xr:revisionPtr revIDLastSave="0" documentId="13_ncr:1_{5004DCE3-DDF4-40B8-84F6-0C6DC6DF881F}" xr6:coauthVersionLast="45" xr6:coauthVersionMax="45" xr10:uidLastSave="{00000000-0000-0000-0000-000000000000}"/>
  <bookViews>
    <workbookView xWindow="30360" yWindow="1560" windowWidth="21585" windowHeight="11385" activeTab="1" xr2:uid="{00000000-000D-0000-FFFF-FFFF00000000}"/>
  </bookViews>
  <sheets>
    <sheet name="Chart Data" sheetId="2" r:id="rId1"/>
    <sheet name="Additional Data" sheetId="1" r:id="rId2"/>
  </sheets>
  <definedNames>
    <definedName name="_ftn2" localSheetId="1">'Additional Data'!#REF!</definedName>
    <definedName name="_ftn3" localSheetId="1">'Additional Data'!#REF!</definedName>
    <definedName name="_ftn7" localSheetId="1">'Additional Data'!#REF!</definedName>
    <definedName name="_ftn8" localSheetId="1">'Additional Data'!#REF!</definedName>
    <definedName name="_ftn9" localSheetId="1">'Additional Data'!#REF!</definedName>
    <definedName name="_ftnref1" localSheetId="1">'Additional Data'!$B$7</definedName>
    <definedName name="_ftnref10" localSheetId="1">'Additional Data'!$B$15</definedName>
    <definedName name="_ftnref11" localSheetId="1">'Additional Data'!$B$20</definedName>
    <definedName name="_ftnref12" localSheetId="1">'Additional Data'!$B$21</definedName>
    <definedName name="_ftnref13" localSheetId="1">'Additional Data'!$B$22</definedName>
    <definedName name="_ftnref2" localSheetId="1">'Additional Data'!$B$8</definedName>
    <definedName name="_ftnref3" localSheetId="1">'Additional Data'!$B$9</definedName>
    <definedName name="_ftnref4" localSheetId="1">'Additional Data'!$B$10</definedName>
    <definedName name="_ftnref5" localSheetId="1">'Additional Data'!$B$11</definedName>
    <definedName name="_ftnref6" localSheetId="1">'Additional Data'!$B$16</definedName>
    <definedName name="_ftnref7" localSheetId="1">'Additional Data'!$B$19</definedName>
    <definedName name="_ftnref8" localSheetId="1">'Additional Data'!$B$13</definedName>
    <definedName name="_ftnref9" localSheetId="1">'Additional Data'!$B$14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1" l="1"/>
  <c r="B46" i="1"/>
  <c r="B45" i="1"/>
  <c r="D44" i="1"/>
  <c r="C44" i="1"/>
  <c r="B44" i="1"/>
  <c r="D43" i="1"/>
  <c r="C43" i="1"/>
  <c r="B43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B32" i="1"/>
  <c r="D31" i="1"/>
  <c r="C31" i="1"/>
  <c r="B31" i="1"/>
  <c r="D30" i="1"/>
  <c r="C30" i="1"/>
  <c r="B30" i="1"/>
  <c r="D29" i="1"/>
  <c r="C29" i="1"/>
  <c r="B29" i="1"/>
  <c r="D28" i="1"/>
  <c r="C28" i="1"/>
  <c r="D24" i="1"/>
  <c r="D46" i="1" s="1"/>
  <c r="C24" i="1"/>
  <c r="C46" i="1" s="1"/>
  <c r="D20" i="1"/>
  <c r="D25" i="1" s="1"/>
  <c r="D47" i="1" s="1"/>
  <c r="C20" i="1"/>
  <c r="C42" i="1" s="1"/>
  <c r="G19" i="1"/>
  <c r="F19" i="1"/>
  <c r="G11" i="1"/>
  <c r="F11" i="1"/>
  <c r="D10" i="1"/>
  <c r="D32" i="1" s="1"/>
  <c r="C10" i="1"/>
  <c r="C23" i="1" s="1"/>
  <c r="C45" i="1" s="1"/>
  <c r="G9" i="1"/>
  <c r="F9" i="1"/>
  <c r="C32" i="1" l="1"/>
  <c r="D42" i="1"/>
  <c r="D23" i="1"/>
  <c r="D45" i="1" s="1"/>
  <c r="C25" i="1"/>
  <c r="C47" i="1" s="1"/>
</calcChain>
</file>

<file path=xl/sharedStrings.xml><?xml version="1.0" encoding="utf-8"?>
<sst xmlns="http://schemas.openxmlformats.org/spreadsheetml/2006/main" count="82" uniqueCount="58">
  <si>
    <t>Program</t>
  </si>
  <si>
    <t>Through 2012</t>
  </si>
  <si>
    <t>Through 2017</t>
  </si>
  <si>
    <t>FN</t>
  </si>
  <si>
    <t>2012 Math</t>
  </si>
  <si>
    <t>2017 Math</t>
  </si>
  <si>
    <t>2012 Data Source</t>
  </si>
  <si>
    <t>2017 Data Source</t>
  </si>
  <si>
    <t xml:space="preserve">HAMP Trial Modifications (All) </t>
  </si>
  <si>
    <t xml:space="preserve">This shows HAMP's reach, or intent to treat; disqualified trial modifications are not removed. </t>
  </si>
  <si>
    <t>Page 3: https://www.treasury.gov/initiatives/financial-stability/reports/Documents/December%202012%20MHA%20Report%20Final.pdf</t>
  </si>
  <si>
    <t>PAGE 5: https://www.treasury.gov/initiatives/financial-stability/reports/Documents/4Q17%20MHA%20Report%20Final.pdf</t>
  </si>
  <si>
    <t xml:space="preserve">HAMP Permanent Modifications (All) </t>
  </si>
  <si>
    <t>All permanent modifications less disqualified permanent modifications is one measure of HAMP's success; it does not account for crowd-out (discussed by Agarwal et. al. in depth)</t>
  </si>
  <si>
    <t>IBID</t>
  </si>
  <si>
    <t xml:space="preserve">HAMP Permanent Modifications (Less Disqualified) </t>
  </si>
  <si>
    <t>Sources: IBID</t>
  </si>
  <si>
    <t xml:space="preserve">HOPE NOW "Proprietary Modifications" </t>
  </si>
  <si>
    <t>"Proprietary Modifications" reported by HOPE NOW exclude HAMP modifications</t>
  </si>
  <si>
    <t>See tab</t>
  </si>
  <si>
    <t>PAGE 4: http://www.hopenow.com/industry-data/HopeNow.FullReport.Updated(December).pdf</t>
  </si>
  <si>
    <t xml:space="preserve">GSE Non-HAMP Modifications  </t>
  </si>
  <si>
    <t xml:space="preserve">Using permanent mods started; total FHFA loan modifications less HAMP permanent mods through GSEs </t>
  </si>
  <si>
    <t>FHFA loan mods, PAGE 6: https://www.fhfa.gov/AboutUs/Reports/ReportDocuments/20124Q_FPR_N508.pdf
HAMP mods thru GSEs, PAGE 11: https://www.treasury.gov/initiatives/financial-stability/reports/Documents/December%202012%20MHA%20Report%20Final.pdf</t>
  </si>
  <si>
    <t>FHFA loan mods, PAGE 5: https://www.fhfa.gov/AboutUs/Reports/ReportDocuments/4Q2017_FPR.pdf
HAMP mods thru GSEs, PAGE 14: https://www.treasury.gov/initiatives/financial-stability/reports/Documents/4Q17%20MHA%20Report%20Final.pdf</t>
  </si>
  <si>
    <t>FHA Modifications</t>
  </si>
  <si>
    <t>Data available dissaggregated through 2012 only; included in the 'FHA Loss Mitigation Interventions' total through 2017. Source: https://www.hud.gov/program_offices/housing/rmra/oe/rpts/com/commenu</t>
  </si>
  <si>
    <t>Monthly Report to FHA Commissioner: https://www.hud.gov/program_offices/housing/rmra/oe/rpts/com/commenu
See 'FHA' Tab</t>
  </si>
  <si>
    <t xml:space="preserve">HARP Completed Refinances </t>
  </si>
  <si>
    <t>The FHFA does not report the number of attempted refinances (instances where a borrower starts the process of HARP refinancing). Consequently, we don't have a measure of HARP's reach, just an estimate of success</t>
  </si>
  <si>
    <t>PAGE 3: https://www.fhfa.gov/AboutUs/Reports/ReportDocuments/201212_RefiReport_508.pdf</t>
  </si>
  <si>
    <t>PAGE 3: https://www.fhfa.gov/AboutUs/Reports/ReportDocuments/4Q17-Refi-Report.pdf</t>
  </si>
  <si>
    <t xml:space="preserve">FHFA Streamline Refinances </t>
  </si>
  <si>
    <t xml:space="preserve">FHA Streamline Refinances </t>
  </si>
  <si>
    <t xml:space="preserve"> 2012 and 2017 data not available; September 2015 and December 2016 used, respectively</t>
  </si>
  <si>
    <t>PAGE 5: https://archives.hud.gov/initiatives/housing_scorecard/scorecard2015_09_508c.pdf</t>
  </si>
  <si>
    <t>PAGE 5: https://www.hud.gov/sites/documents/SCORECARD_2016_12_508C.PDF</t>
  </si>
  <si>
    <t xml:space="preserve">FHFA HomeSaver Advance </t>
  </si>
  <si>
    <t xml:space="preserve">HomeSaver Advance program ended in 2010. For this and following FHFA actions, sources: </t>
  </si>
  <si>
    <t>PAGE 6: https://www.fhfa.gov/AboutUs/Reports/ReportDocuments/20124Q_FPR_N508.pdf</t>
  </si>
  <si>
    <t>FHFA Repayment Plans</t>
  </si>
  <si>
    <t>FHFA Forbearance Plans</t>
  </si>
  <si>
    <t xml:space="preserve">FHFA Foreclosure Alternatives </t>
  </si>
  <si>
    <t xml:space="preserve">FHA Loss Mitigation Interventions </t>
  </si>
  <si>
    <t>2017 data not available; December 2016 used. Loss Mitigation Interventions includes forebearance, modifications, partial claims, preforeclosure sales, and short sales. Modifications through 2012 subtracted from totals; remaining data included in Total Other Borrower Assistance totals, as modification data was not available disaggregated</t>
  </si>
  <si>
    <t>PAGE 5: https://archives.hud.gov/initiatives/housing_scorecard/huddecnat2012_sc.pdf</t>
  </si>
  <si>
    <t xml:space="preserve">Hardest Hit Fund – Borrowers Assisted </t>
  </si>
  <si>
    <t>PAGE 1: https://www.treasury.gov/initiatives/financial-stability/reports/Documents/HFA%20Quarterly%20Report.Q42012.pdf</t>
  </si>
  <si>
    <t>PAGE 1: https://www.treasury.gov/initiatives/financial-stability/reports/Documents/HFA%20Aggregate%20Q42017%20Report%20Final.pdf</t>
  </si>
  <si>
    <t xml:space="preserve">State and Local Housing Finance Agency Initiative – Mortgages and Units Financed </t>
  </si>
  <si>
    <t>100,000 single-family mortgages; 24,000 multifamily units</t>
  </si>
  <si>
    <t>Program ended in 2012; no 2017 data available</t>
  </si>
  <si>
    <t>PAGE 6: https://cdn.americanprogress.org/wp-content/uploads/issues/2012/02/pdf/house_america_bonds.pdf</t>
  </si>
  <si>
    <t>Total Modifications</t>
  </si>
  <si>
    <t>Total Special Refinancing</t>
  </si>
  <si>
    <t>Total Other Borrower Assistance</t>
  </si>
  <si>
    <t>Aid Category</t>
  </si>
  <si>
    <r>
      <t xml:space="preserve">Source: Based on Table 12.3, Michael Barr, Neel Kashkari, Andreas Lehnert, Phillip Swagel, “Crisis-Era Programs,” in Ben S. Bernanke, Timothy F. Geithner, and Henry M. Paulson, Jr., with J. Nellie Liang, eds., </t>
    </r>
    <r>
      <rPr>
        <i/>
        <sz val="10"/>
        <color theme="1"/>
        <rFont val="Arial"/>
        <family val="2"/>
      </rPr>
      <t>First Responders: Inside the U.S. Strategy for Fighting the 2007–2009 Global Financial Crisis</t>
    </r>
    <r>
      <rPr>
        <sz val="10"/>
        <color theme="1"/>
        <rFont val="Arial"/>
        <family val="2"/>
      </rPr>
      <t xml:space="preserve"> (New Haven: Yale University Press,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</si>
</sst>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2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3" fontId="0" fillId="3" borderId="1" xfId="0" applyNumberFormat="1" applyFill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left" vertical="center" wrapText="1"/>
    </xf>
    <xf numFmtId="164" fontId="0" fillId="0" borderId="0" xfId="1" applyNumberFormat="1" applyFont="1"/>
    <xf numFmtId="0" fontId="8" fillId="0" borderId="0" xfId="0" applyFont="1" applyAlignment="1">
      <alignment horizontal="center" wrapText="1"/>
    </xf>
    <xf numFmtId="3" fontId="0" fillId="4" borderId="2" xfId="0" applyNumberFormat="1" applyFill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reasury.gov/initiatives/financial-stability/reports/Documents/December%202012%20MHA%20Report%20Final.pdf" TargetMode="External"/><Relationship Id="rId1" Type="http://schemas.openxmlformats.org/officeDocument/2006/relationships/hyperlink" Target="https://www.treasury.gov/initiatives/financial-stability/reports/Documents/4Q17%20MHA%20Report%20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893AB-A5A3-4937-995C-5CADE14252A0}">
  <dimension ref="A1:K8"/>
  <sheetViews>
    <sheetView workbookViewId="0">
      <selection sqref="A1:K3"/>
    </sheetView>
  </sheetViews>
  <sheetFormatPr defaultRowHeight="15" x14ac:dyDescent="0.25"/>
  <cols>
    <col min="1" max="1" width="30.140625" bestFit="1" customWidth="1"/>
    <col min="2" max="3" width="13.28515625" bestFit="1" customWidth="1"/>
  </cols>
  <sheetData>
    <row r="1" spans="1:11" x14ac:dyDescent="0.2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x14ac:dyDescent="0.25">
      <c r="A5" t="s">
        <v>56</v>
      </c>
      <c r="B5" t="s">
        <v>1</v>
      </c>
      <c r="C5" t="s">
        <v>2</v>
      </c>
    </row>
    <row r="6" spans="1:11" x14ac:dyDescent="0.25">
      <c r="A6" t="s">
        <v>53</v>
      </c>
      <c r="B6" s="25">
        <v>6239536</v>
      </c>
      <c r="C6" s="25">
        <v>8204207</v>
      </c>
    </row>
    <row r="7" spans="1:11" x14ac:dyDescent="0.25">
      <c r="A7" t="s">
        <v>54</v>
      </c>
      <c r="B7" s="25">
        <v>6416981</v>
      </c>
      <c r="C7" s="25">
        <v>9507123</v>
      </c>
    </row>
    <row r="8" spans="1:11" x14ac:dyDescent="0.25">
      <c r="A8" t="s">
        <v>55</v>
      </c>
      <c r="B8" s="25">
        <v>2702752</v>
      </c>
      <c r="C8" s="25">
        <v>5340535</v>
      </c>
    </row>
  </sheetData>
  <mergeCells count="1">
    <mergeCell ref="A1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Normal="100" workbookViewId="0">
      <selection activeCell="E4" sqref="E4"/>
    </sheetView>
  </sheetViews>
  <sheetFormatPr defaultRowHeight="15" x14ac:dyDescent="0.25"/>
  <cols>
    <col min="2" max="2" width="49.85546875" customWidth="1"/>
    <col min="3" max="3" width="19.85546875" customWidth="1"/>
    <col min="4" max="4" width="12.7109375" bestFit="1" customWidth="1"/>
    <col min="5" max="5" width="33.42578125" customWidth="1"/>
    <col min="6" max="6" width="10.140625" customWidth="1"/>
    <col min="7" max="7" width="12.140625" bestFit="1" customWidth="1"/>
    <col min="8" max="8" width="49.5703125" customWidth="1"/>
    <col min="9" max="9" width="49.7109375" customWidth="1"/>
  </cols>
  <sheetData>
    <row r="1" spans="1:11" ht="15" customHeight="1" x14ac:dyDescent="0.25">
      <c r="A1" s="26" t="s">
        <v>57</v>
      </c>
      <c r="B1" s="26"/>
      <c r="C1" s="26"/>
      <c r="D1" s="26"/>
      <c r="E1" s="26"/>
      <c r="F1" s="29"/>
      <c r="G1" s="29"/>
      <c r="H1" s="29"/>
      <c r="I1" s="29"/>
      <c r="J1" s="29"/>
      <c r="K1" s="29"/>
    </row>
    <row r="2" spans="1:11" x14ac:dyDescent="0.25">
      <c r="A2" s="26"/>
      <c r="B2" s="26"/>
      <c r="C2" s="26"/>
      <c r="D2" s="26"/>
      <c r="E2" s="26"/>
      <c r="F2" s="29"/>
      <c r="G2" s="29"/>
      <c r="H2" s="29"/>
      <c r="I2" s="29"/>
      <c r="J2" s="29"/>
      <c r="K2" s="29"/>
    </row>
    <row r="3" spans="1:11" x14ac:dyDescent="0.25">
      <c r="A3" s="26"/>
      <c r="B3" s="26"/>
      <c r="C3" s="26"/>
      <c r="D3" s="26"/>
      <c r="E3" s="26"/>
      <c r="F3" s="29"/>
      <c r="G3" s="29"/>
      <c r="H3" s="29"/>
      <c r="I3" s="29"/>
      <c r="J3" s="29"/>
      <c r="K3" s="29"/>
    </row>
    <row r="6" spans="1:11" x14ac:dyDescent="0.25">
      <c r="B6" s="1" t="s">
        <v>0</v>
      </c>
      <c r="C6" s="1" t="s">
        <v>1</v>
      </c>
      <c r="D6" s="1" t="s">
        <v>2</v>
      </c>
      <c r="E6" s="2" t="s">
        <v>3</v>
      </c>
      <c r="F6" s="2" t="s">
        <v>4</v>
      </c>
      <c r="G6" s="2" t="s">
        <v>5</v>
      </c>
      <c r="H6" s="1" t="s">
        <v>6</v>
      </c>
      <c r="I6" s="1" t="s">
        <v>7</v>
      </c>
    </row>
    <row r="7" spans="1:11" ht="60" x14ac:dyDescent="0.25">
      <c r="B7" s="3" t="s">
        <v>8</v>
      </c>
      <c r="C7" s="4">
        <v>1975649</v>
      </c>
      <c r="D7" s="4">
        <v>2537629</v>
      </c>
      <c r="E7" s="5" t="s">
        <v>9</v>
      </c>
      <c r="F7" s="5"/>
      <c r="G7" s="5"/>
      <c r="H7" s="6" t="s">
        <v>10</v>
      </c>
      <c r="I7" s="6" t="s">
        <v>11</v>
      </c>
    </row>
    <row r="8" spans="1:11" ht="90" x14ac:dyDescent="0.25">
      <c r="B8" s="3" t="s">
        <v>12</v>
      </c>
      <c r="C8" s="4">
        <v>1136482</v>
      </c>
      <c r="D8" s="4">
        <v>1735141</v>
      </c>
      <c r="E8" s="5" t="s">
        <v>13</v>
      </c>
      <c r="F8" s="5"/>
      <c r="G8" s="5"/>
      <c r="H8" s="5" t="s">
        <v>14</v>
      </c>
      <c r="I8" s="5" t="s">
        <v>14</v>
      </c>
    </row>
    <row r="9" spans="1:11" x14ac:dyDescent="0.25">
      <c r="B9" s="7" t="s">
        <v>15</v>
      </c>
      <c r="C9" s="8">
        <v>851135</v>
      </c>
      <c r="D9" s="8">
        <v>1087104</v>
      </c>
      <c r="E9" s="5" t="s">
        <v>16</v>
      </c>
      <c r="F9" s="9">
        <f>1136482-285347</f>
        <v>851135</v>
      </c>
      <c r="G9" s="9">
        <f>1735141-648037</f>
        <v>1087104</v>
      </c>
      <c r="H9" s="5" t="s">
        <v>14</v>
      </c>
      <c r="I9" s="5" t="s">
        <v>14</v>
      </c>
    </row>
    <row r="10" spans="1:11" ht="45" x14ac:dyDescent="0.25">
      <c r="B10" s="7" t="s">
        <v>17</v>
      </c>
      <c r="C10" s="8">
        <f>4938207-C11</f>
        <v>4079023</v>
      </c>
      <c r="D10" s="8">
        <f>6666909-D11</f>
        <v>5176329</v>
      </c>
      <c r="E10" s="5" t="s">
        <v>18</v>
      </c>
      <c r="F10" s="10" t="s">
        <v>19</v>
      </c>
      <c r="G10" s="10" t="s">
        <v>19</v>
      </c>
      <c r="H10" s="5" t="s">
        <v>20</v>
      </c>
      <c r="I10" s="5" t="s">
        <v>20</v>
      </c>
    </row>
    <row r="11" spans="1:11" ht="105" x14ac:dyDescent="0.25">
      <c r="B11" s="7" t="s">
        <v>21</v>
      </c>
      <c r="C11" s="8">
        <v>859184</v>
      </c>
      <c r="D11" s="8">
        <v>1490580</v>
      </c>
      <c r="E11" s="5" t="s">
        <v>22</v>
      </c>
      <c r="F11" s="9">
        <f>1317547-458363</f>
        <v>859184</v>
      </c>
      <c r="G11" s="9">
        <f>2150946-660366</f>
        <v>1490580</v>
      </c>
      <c r="H11" s="5" t="s">
        <v>23</v>
      </c>
      <c r="I11" s="5" t="s">
        <v>24</v>
      </c>
    </row>
    <row r="12" spans="1:11" ht="115.15" customHeight="1" x14ac:dyDescent="0.25">
      <c r="B12" s="7" t="s">
        <v>25</v>
      </c>
      <c r="C12" s="8">
        <v>450194</v>
      </c>
      <c r="D12" s="8">
        <v>450194</v>
      </c>
      <c r="E12" s="5" t="s">
        <v>26</v>
      </c>
      <c r="F12" s="9"/>
      <c r="G12" s="9"/>
      <c r="H12" s="5" t="s">
        <v>27</v>
      </c>
      <c r="I12" s="5"/>
    </row>
    <row r="13" spans="1:11" ht="105" x14ac:dyDescent="0.25">
      <c r="B13" s="11" t="s">
        <v>28</v>
      </c>
      <c r="C13" s="12">
        <v>2165021</v>
      </c>
      <c r="D13" s="12">
        <v>3484025</v>
      </c>
      <c r="E13" s="5" t="s">
        <v>29</v>
      </c>
      <c r="F13" s="5"/>
      <c r="G13" s="5"/>
      <c r="H13" s="5" t="s">
        <v>30</v>
      </c>
      <c r="I13" s="5" t="s">
        <v>31</v>
      </c>
    </row>
    <row r="14" spans="1:11" x14ac:dyDescent="0.25">
      <c r="B14" s="11" t="s">
        <v>32</v>
      </c>
      <c r="C14" s="12">
        <v>2517960</v>
      </c>
      <c r="D14" s="12">
        <v>4010098</v>
      </c>
      <c r="E14" s="5" t="s">
        <v>16</v>
      </c>
      <c r="F14" s="5"/>
      <c r="G14" s="5"/>
      <c r="H14" s="5" t="s">
        <v>14</v>
      </c>
      <c r="I14" s="5" t="s">
        <v>14</v>
      </c>
    </row>
    <row r="15" spans="1:11" ht="45" x14ac:dyDescent="0.25">
      <c r="B15" s="11" t="s">
        <v>33</v>
      </c>
      <c r="C15" s="12">
        <v>1734000</v>
      </c>
      <c r="D15" s="12">
        <v>2013000</v>
      </c>
      <c r="E15" s="5" t="s">
        <v>34</v>
      </c>
      <c r="F15" s="13"/>
      <c r="G15" s="5"/>
      <c r="H15" s="5" t="s">
        <v>35</v>
      </c>
      <c r="I15" s="5" t="s">
        <v>36</v>
      </c>
    </row>
    <row r="16" spans="1:11" ht="45" x14ac:dyDescent="0.25">
      <c r="B16" s="14" t="s">
        <v>37</v>
      </c>
      <c r="C16" s="15">
        <v>70178</v>
      </c>
      <c r="D16" s="15">
        <v>70178</v>
      </c>
      <c r="E16" s="5" t="s">
        <v>38</v>
      </c>
      <c r="F16" s="5"/>
      <c r="G16" s="5"/>
      <c r="H16" s="5" t="s">
        <v>39</v>
      </c>
      <c r="I16" s="5" t="s">
        <v>39</v>
      </c>
    </row>
    <row r="17" spans="2:9" x14ac:dyDescent="0.25">
      <c r="B17" s="14" t="s">
        <v>40</v>
      </c>
      <c r="C17" s="15">
        <v>665796</v>
      </c>
      <c r="D17" s="15">
        <v>904843</v>
      </c>
      <c r="E17" s="5" t="s">
        <v>14</v>
      </c>
      <c r="F17" s="5"/>
      <c r="G17" s="5"/>
      <c r="H17" s="5" t="s">
        <v>14</v>
      </c>
      <c r="I17" s="5" t="s">
        <v>14</v>
      </c>
    </row>
    <row r="18" spans="2:9" x14ac:dyDescent="0.25">
      <c r="B18" s="14" t="s">
        <v>41</v>
      </c>
      <c r="C18" s="15">
        <v>147602</v>
      </c>
      <c r="D18" s="15">
        <v>216828</v>
      </c>
      <c r="E18" s="5" t="s">
        <v>14</v>
      </c>
      <c r="F18" s="5"/>
      <c r="G18" s="5"/>
      <c r="H18" s="5" t="s">
        <v>14</v>
      </c>
      <c r="I18" s="5" t="s">
        <v>14</v>
      </c>
    </row>
    <row r="19" spans="2:9" x14ac:dyDescent="0.25">
      <c r="B19" s="14" t="s">
        <v>42</v>
      </c>
      <c r="C19" s="15">
        <v>455314</v>
      </c>
      <c r="D19" s="15">
        <v>697463</v>
      </c>
      <c r="E19" s="5" t="s">
        <v>14</v>
      </c>
      <c r="F19" s="9">
        <f>9236+410061+36017</f>
        <v>455314</v>
      </c>
      <c r="G19" s="9">
        <f>14927+590526+92010</f>
        <v>697463</v>
      </c>
      <c r="H19" s="5"/>
      <c r="I19" s="5"/>
    </row>
    <row r="20" spans="2:9" ht="165" x14ac:dyDescent="0.25">
      <c r="B20" s="14" t="s">
        <v>43</v>
      </c>
      <c r="C20" s="15">
        <f>1596000-C12</f>
        <v>1145806</v>
      </c>
      <c r="D20" s="15">
        <f>3430000-D12</f>
        <v>2979806</v>
      </c>
      <c r="E20" s="5" t="s">
        <v>44</v>
      </c>
      <c r="F20" s="5"/>
      <c r="G20" s="5"/>
      <c r="H20" s="5" t="s">
        <v>45</v>
      </c>
      <c r="I20" s="5" t="s">
        <v>36</v>
      </c>
    </row>
    <row r="21" spans="2:9" ht="60" x14ac:dyDescent="0.25">
      <c r="B21" s="14" t="s">
        <v>46</v>
      </c>
      <c r="C21" s="15">
        <v>94056</v>
      </c>
      <c r="D21" s="15">
        <v>347417</v>
      </c>
      <c r="E21" s="5"/>
      <c r="F21" s="5"/>
      <c r="G21" s="5"/>
      <c r="H21" s="5" t="s">
        <v>47</v>
      </c>
      <c r="I21" s="5" t="s">
        <v>48</v>
      </c>
    </row>
    <row r="22" spans="2:9" ht="45" x14ac:dyDescent="0.25">
      <c r="B22" s="14" t="s">
        <v>49</v>
      </c>
      <c r="C22" s="27" t="s">
        <v>50</v>
      </c>
      <c r="D22" s="28"/>
      <c r="E22" s="5" t="s">
        <v>51</v>
      </c>
      <c r="F22" s="5"/>
      <c r="G22" s="5"/>
      <c r="H22" s="5" t="s">
        <v>52</v>
      </c>
      <c r="I22" s="5"/>
    </row>
    <row r="23" spans="2:9" x14ac:dyDescent="0.25">
      <c r="B23" s="16" t="s">
        <v>53</v>
      </c>
      <c r="C23" s="17">
        <f>SUM(C9:C12)</f>
        <v>6239536</v>
      </c>
      <c r="D23" s="17">
        <f>SUM(D9:D12)</f>
        <v>8204207</v>
      </c>
      <c r="E23" s="5"/>
      <c r="F23" s="5"/>
      <c r="G23" s="5"/>
      <c r="H23" s="5"/>
      <c r="I23" s="5"/>
    </row>
    <row r="24" spans="2:9" x14ac:dyDescent="0.25">
      <c r="B24" s="18" t="s">
        <v>54</v>
      </c>
      <c r="C24" s="19">
        <f>SUM(C13:C15)</f>
        <v>6416981</v>
      </c>
      <c r="D24" s="19">
        <f>SUM(D13:D15)</f>
        <v>9507123</v>
      </c>
      <c r="E24" s="5"/>
      <c r="F24" s="5"/>
      <c r="G24" s="5"/>
      <c r="H24" s="5"/>
      <c r="I24" s="5"/>
    </row>
    <row r="25" spans="2:9" x14ac:dyDescent="0.25">
      <c r="B25" s="20" t="s">
        <v>55</v>
      </c>
      <c r="C25" s="21">
        <f>SUM(C16:C21)+100000+24000</f>
        <v>2702752</v>
      </c>
      <c r="D25" s="21">
        <f>SUM(D16:D21)+100000+24000</f>
        <v>5340535</v>
      </c>
      <c r="E25" s="5"/>
      <c r="F25" s="5"/>
      <c r="G25" s="5"/>
      <c r="H25" s="5"/>
      <c r="I25" s="5"/>
    </row>
    <row r="28" spans="2:9" ht="31.5" x14ac:dyDescent="0.25">
      <c r="B28" s="22" t="s">
        <v>0</v>
      </c>
      <c r="C28" s="23" t="str">
        <f t="shared" ref="C28:D28" si="0">C6</f>
        <v>Through 2012</v>
      </c>
      <c r="D28" s="23" t="str">
        <f t="shared" si="0"/>
        <v>Through 2017</v>
      </c>
    </row>
    <row r="29" spans="2:9" ht="15.75" x14ac:dyDescent="0.25">
      <c r="B29" s="22" t="str">
        <f t="shared" ref="B29:D44" si="1">B7</f>
        <v xml:space="preserve">HAMP Trial Modifications (All) </v>
      </c>
      <c r="C29" s="24">
        <f t="shared" si="1"/>
        <v>1975649</v>
      </c>
      <c r="D29" s="24">
        <f t="shared" si="1"/>
        <v>2537629</v>
      </c>
    </row>
    <row r="30" spans="2:9" ht="15.75" x14ac:dyDescent="0.25">
      <c r="B30" s="22" t="str">
        <f t="shared" si="1"/>
        <v xml:space="preserve">HAMP Permanent Modifications (All) </v>
      </c>
      <c r="C30" s="24">
        <f t="shared" si="1"/>
        <v>1136482</v>
      </c>
      <c r="D30" s="24">
        <f t="shared" si="1"/>
        <v>1735141</v>
      </c>
    </row>
    <row r="31" spans="2:9" ht="15.75" x14ac:dyDescent="0.25">
      <c r="B31" s="22" t="str">
        <f t="shared" si="1"/>
        <v xml:space="preserve">HAMP Permanent Modifications (Less Disqualified) </v>
      </c>
      <c r="C31" s="24">
        <f t="shared" si="1"/>
        <v>851135</v>
      </c>
      <c r="D31" s="24">
        <f t="shared" si="1"/>
        <v>1087104</v>
      </c>
    </row>
    <row r="32" spans="2:9" ht="15.75" x14ac:dyDescent="0.25">
      <c r="B32" s="22" t="str">
        <f t="shared" si="1"/>
        <v xml:space="preserve">HOPE NOW "Proprietary Modifications" </v>
      </c>
      <c r="C32" s="24">
        <f t="shared" si="1"/>
        <v>4079023</v>
      </c>
      <c r="D32" s="24">
        <f t="shared" si="1"/>
        <v>5176329</v>
      </c>
    </row>
    <row r="33" spans="2:4" ht="15.75" x14ac:dyDescent="0.25">
      <c r="B33" s="22" t="str">
        <f t="shared" si="1"/>
        <v xml:space="preserve">GSE Non-HAMP Modifications  </v>
      </c>
      <c r="C33" s="24">
        <f t="shared" si="1"/>
        <v>859184</v>
      </c>
      <c r="D33" s="24">
        <f t="shared" si="1"/>
        <v>1490580</v>
      </c>
    </row>
    <row r="34" spans="2:4" ht="15.75" x14ac:dyDescent="0.25">
      <c r="B34" s="22" t="str">
        <f t="shared" si="1"/>
        <v>FHA Modifications</v>
      </c>
      <c r="C34" s="24">
        <f t="shared" si="1"/>
        <v>450194</v>
      </c>
      <c r="D34" s="24">
        <f t="shared" si="1"/>
        <v>450194</v>
      </c>
    </row>
    <row r="35" spans="2:4" ht="15.75" x14ac:dyDescent="0.25">
      <c r="B35" s="22" t="str">
        <f t="shared" si="1"/>
        <v xml:space="preserve">HARP Completed Refinances </v>
      </c>
      <c r="C35" s="24">
        <f t="shared" si="1"/>
        <v>2165021</v>
      </c>
      <c r="D35" s="24">
        <f t="shared" si="1"/>
        <v>3484025</v>
      </c>
    </row>
    <row r="36" spans="2:4" ht="15.75" x14ac:dyDescent="0.25">
      <c r="B36" s="22" t="str">
        <f t="shared" si="1"/>
        <v xml:space="preserve">FHFA Streamline Refinances </v>
      </c>
      <c r="C36" s="24">
        <f t="shared" si="1"/>
        <v>2517960</v>
      </c>
      <c r="D36" s="24">
        <f t="shared" si="1"/>
        <v>4010098</v>
      </c>
    </row>
    <row r="37" spans="2:4" ht="15.75" x14ac:dyDescent="0.25">
      <c r="B37" s="22" t="str">
        <f t="shared" si="1"/>
        <v xml:space="preserve">FHA Streamline Refinances </v>
      </c>
      <c r="C37" s="24">
        <f t="shared" si="1"/>
        <v>1734000</v>
      </c>
      <c r="D37" s="24">
        <f t="shared" si="1"/>
        <v>2013000</v>
      </c>
    </row>
    <row r="38" spans="2:4" ht="15.75" x14ac:dyDescent="0.25">
      <c r="B38" s="22" t="str">
        <f t="shared" si="1"/>
        <v xml:space="preserve">FHFA HomeSaver Advance </v>
      </c>
      <c r="C38" s="24">
        <f t="shared" si="1"/>
        <v>70178</v>
      </c>
      <c r="D38" s="24">
        <f t="shared" si="1"/>
        <v>70178</v>
      </c>
    </row>
    <row r="39" spans="2:4" ht="15.75" x14ac:dyDescent="0.25">
      <c r="B39" s="22" t="str">
        <f t="shared" si="1"/>
        <v>FHFA Repayment Plans</v>
      </c>
      <c r="C39" s="24">
        <f t="shared" si="1"/>
        <v>665796</v>
      </c>
      <c r="D39" s="24">
        <f t="shared" si="1"/>
        <v>904843</v>
      </c>
    </row>
    <row r="40" spans="2:4" ht="15.75" x14ac:dyDescent="0.25">
      <c r="B40" s="22" t="str">
        <f t="shared" si="1"/>
        <v>FHFA Forbearance Plans</v>
      </c>
      <c r="C40" s="24">
        <f t="shared" si="1"/>
        <v>147602</v>
      </c>
      <c r="D40" s="24">
        <f t="shared" si="1"/>
        <v>216828</v>
      </c>
    </row>
    <row r="41" spans="2:4" ht="15.75" x14ac:dyDescent="0.25">
      <c r="B41" s="22" t="str">
        <f t="shared" si="1"/>
        <v xml:space="preserve">FHFA Foreclosure Alternatives </v>
      </c>
      <c r="C41" s="24">
        <f t="shared" si="1"/>
        <v>455314</v>
      </c>
      <c r="D41" s="24">
        <f t="shared" si="1"/>
        <v>697463</v>
      </c>
    </row>
    <row r="42" spans="2:4" ht="15.75" x14ac:dyDescent="0.25">
      <c r="B42" s="22" t="str">
        <f t="shared" si="1"/>
        <v xml:space="preserve">FHA Loss Mitigation Interventions </v>
      </c>
      <c r="C42" s="24">
        <f t="shared" si="1"/>
        <v>1145806</v>
      </c>
      <c r="D42" s="24">
        <f t="shared" si="1"/>
        <v>2979806</v>
      </c>
    </row>
    <row r="43" spans="2:4" ht="15.75" x14ac:dyDescent="0.25">
      <c r="B43" s="22" t="str">
        <f t="shared" si="1"/>
        <v xml:space="preserve">Hardest Hit Fund – Borrowers Assisted </v>
      </c>
      <c r="C43" s="24">
        <f t="shared" si="1"/>
        <v>94056</v>
      </c>
      <c r="D43" s="24">
        <f t="shared" si="1"/>
        <v>347417</v>
      </c>
    </row>
    <row r="44" spans="2:4" ht="47.25" x14ac:dyDescent="0.25">
      <c r="B44" s="22" t="str">
        <f t="shared" si="1"/>
        <v xml:space="preserve">State and Local Housing Finance Agency Initiative – Mortgages and Units Financed </v>
      </c>
      <c r="C44" s="24" t="str">
        <f t="shared" si="1"/>
        <v>100,000 single-family mortgages; 24,000 multifamily units</v>
      </c>
      <c r="D44" s="24">
        <f t="shared" si="1"/>
        <v>0</v>
      </c>
    </row>
    <row r="45" spans="2:4" ht="15.75" x14ac:dyDescent="0.25">
      <c r="B45" s="22" t="str">
        <f t="shared" ref="B45:D47" si="2">B23</f>
        <v>Total Modifications</v>
      </c>
      <c r="C45" s="24">
        <f t="shared" si="2"/>
        <v>6239536</v>
      </c>
      <c r="D45" s="24">
        <f t="shared" si="2"/>
        <v>8204207</v>
      </c>
    </row>
    <row r="46" spans="2:4" ht="15.75" x14ac:dyDescent="0.25">
      <c r="B46" s="22" t="str">
        <f t="shared" si="2"/>
        <v>Total Special Refinancing</v>
      </c>
      <c r="C46" s="24">
        <f t="shared" si="2"/>
        <v>6416981</v>
      </c>
      <c r="D46" s="24">
        <f t="shared" si="2"/>
        <v>9507123</v>
      </c>
    </row>
    <row r="47" spans="2:4" ht="15.75" x14ac:dyDescent="0.25">
      <c r="B47" s="22" t="str">
        <f t="shared" si="2"/>
        <v>Total Other Borrower Assistance</v>
      </c>
      <c r="C47" s="24">
        <f t="shared" si="2"/>
        <v>2702752</v>
      </c>
      <c r="D47" s="24">
        <f t="shared" si="2"/>
        <v>5340535</v>
      </c>
    </row>
  </sheetData>
  <mergeCells count="2">
    <mergeCell ref="C22:D22"/>
    <mergeCell ref="A1:E3"/>
  </mergeCells>
  <hyperlinks>
    <hyperlink ref="I7" r:id="rId1" display="https://www.treasury.gov/initiatives/financial-stability/reports/Documents/4Q17%20MHA%20Report%20Final.pdf" xr:uid="{00000000-0004-0000-0000-000000000000}"/>
    <hyperlink ref="H7" r:id="rId2" display="https://www.treasury.gov/initiatives/financial-stability/reports/Documents/December%202012%20MHA%20Report%20Final.pdf" xr:uid="{00000000-0004-0000-00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Chart Data</vt:lpstr>
      <vt:lpstr>Additional Data</vt:lpstr>
      <vt:lpstr>'Additional Data'!_ftnref1</vt:lpstr>
      <vt:lpstr>'Additional Data'!_ftnref10</vt:lpstr>
      <vt:lpstr>'Additional Data'!_ftnref11</vt:lpstr>
      <vt:lpstr>'Additional Data'!_ftnref12</vt:lpstr>
      <vt:lpstr>'Additional Data'!_ftnref13</vt:lpstr>
      <vt:lpstr>'Additional Data'!_ftnref2</vt:lpstr>
      <vt:lpstr>'Additional Data'!_ftnref3</vt:lpstr>
      <vt:lpstr>'Additional Data'!_ftnref4</vt:lpstr>
      <vt:lpstr>'Additional Data'!_ftnref5</vt:lpstr>
      <vt:lpstr>'Additional Data'!_ftnref6</vt:lpstr>
      <vt:lpstr>'Additional Data'!_ftnref7</vt:lpstr>
      <vt:lpstr>'Additional Data'!_ftnref8</vt:lpstr>
      <vt:lpstr>'Additional Data'!_ftnref9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Henken, Benjamin</dc:creator>
  <cp:lastModifiedBy>Lawson, Aidan</cp:lastModifiedBy>
  <dcterms:created xsi:type="dcterms:W3CDTF">2018-11-28T19:10:16Z</dcterms:created>
  <dcterms:modified xsi:type="dcterms:W3CDTF">2020-01-29T19:19:46Z</dcterms:modified>
</cp:coreProperties>
</file>