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<sst xmlns="http://schemas.openxmlformats.org/spreadsheetml/2006/main" count="718" uniqueCount="159">
  <si>
    <t>Stock Quotes for 12/26/1890</t>
  </si>
  <si>
    <t>Sector</t>
  </si>
  <si>
    <t>Unique No</t>
  </si>
  <si>
    <t>Shares</t>
  </si>
  <si>
    <t>Cash quotations</t>
  </si>
  <si>
    <t>Cash Quotations</t>
  </si>
  <si>
    <t>Par Value</t>
  </si>
  <si>
    <t>Paid up Value</t>
  </si>
  <si>
    <t>Position Per Last Report</t>
  </si>
  <si>
    <t>Last Dividend, &amp;c.</t>
  </si>
  <si>
    <t>Notes</t>
  </si>
  <si>
    <t>Closing</t>
  </si>
  <si>
    <t>Currency</t>
  </si>
  <si>
    <t>Taels</t>
  </si>
  <si>
    <t>US$</t>
  </si>
  <si>
    <t>No</t>
  </si>
  <si>
    <t>Value</t>
  </si>
  <si>
    <t>Value in US$</t>
  </si>
  <si>
    <t xml:space="preserve">Paid up </t>
  </si>
  <si>
    <t>Reserve</t>
  </si>
  <si>
    <t>At Working Account</t>
  </si>
  <si>
    <t>Date</t>
  </si>
  <si>
    <t>To Shareholders</t>
  </si>
  <si>
    <t>Paid in form of?</t>
  </si>
  <si>
    <t>Annually/Semi/Quarterly</t>
  </si>
  <si>
    <t>When paid or due</t>
  </si>
  <si>
    <t>Bank</t>
  </si>
  <si>
    <t>Hongkong &amp; Shanghai Banking Corporation</t>
  </si>
  <si>
    <t>$</t>
  </si>
  <si>
    <t>06/30/1890</t>
  </si>
  <si>
    <t>Sterling Pounds</t>
  </si>
  <si>
    <t>Semi</t>
  </si>
  <si>
    <t>08/25/1890</t>
  </si>
  <si>
    <t>Hongkong &amp; Shanghai Banking Corporation (4th Issue)</t>
  </si>
  <si>
    <t>N.A</t>
  </si>
  <si>
    <t>New Oriental Bank Corp., Limited</t>
  </si>
  <si>
    <t>170,416.4.6</t>
  </si>
  <si>
    <t>27,295.7.11</t>
  </si>
  <si>
    <t>03/31/1890</t>
  </si>
  <si>
    <t>%</t>
  </si>
  <si>
    <t>07/16/1890</t>
  </si>
  <si>
    <t>(Increase in no of shares)</t>
  </si>
  <si>
    <t>Shipping</t>
  </si>
  <si>
    <t>Shanghai Tug Boat Co., Ld</t>
  </si>
  <si>
    <t>12/31/1889</t>
  </si>
  <si>
    <t>10/10/1889</t>
  </si>
  <si>
    <t>Indo-China Steam Nav. Co.</t>
  </si>
  <si>
    <t>5,126.13.4</t>
  </si>
  <si>
    <t>Annually</t>
  </si>
  <si>
    <t>08/04/1890</t>
  </si>
  <si>
    <t>Shanghai Shipping Co.</t>
  </si>
  <si>
    <t>07/23/1890</t>
  </si>
  <si>
    <t>China Shippers' Mutual S.N.Co.</t>
  </si>
  <si>
    <t>13.12.3</t>
  </si>
  <si>
    <t>6,942.17.11</t>
  </si>
  <si>
    <t>04/25/1890</t>
  </si>
  <si>
    <t>Taku Tug and Lighter Co</t>
  </si>
  <si>
    <t>T.Taels</t>
  </si>
  <si>
    <t>T.taels</t>
  </si>
  <si>
    <t>07/21/1890</t>
  </si>
  <si>
    <t>(closing quotation is actually 49 Taels cum dividend, and what is T.Taels?)</t>
  </si>
  <si>
    <t>Docks</t>
  </si>
  <si>
    <t>Shanghai Dock Co.</t>
  </si>
  <si>
    <t>07/03/1890</t>
  </si>
  <si>
    <t>Pootung Dock Co.</t>
  </si>
  <si>
    <t>01/14/1888</t>
  </si>
  <si>
    <t>Pootung Dock Co. (Preference Shares)</t>
  </si>
  <si>
    <t>07/14/1890</t>
  </si>
  <si>
    <t>Gas</t>
  </si>
  <si>
    <t>Shanghai Gas Co.</t>
  </si>
  <si>
    <t>07/09/1890</t>
  </si>
  <si>
    <t>Compagnie du Gaz</t>
  </si>
  <si>
    <t>07/02/1890</t>
  </si>
  <si>
    <t>Insurance (Marine)</t>
  </si>
  <si>
    <t>China Traders' Insurance Co.,Limited</t>
  </si>
  <si>
    <t>04/30/1890</t>
  </si>
  <si>
    <t>09/11/1890</t>
  </si>
  <si>
    <t>North-China Ins. Co., Ld</t>
  </si>
  <si>
    <t>04/22/1890</t>
  </si>
  <si>
    <t>(does not state whether dividends are paid annually, semi or quarterly)</t>
  </si>
  <si>
    <t>Union In. Society of Canton Limited</t>
  </si>
  <si>
    <t>10/20/1890</t>
  </si>
  <si>
    <t>Yangtsze Insurance Association</t>
  </si>
  <si>
    <t>10/03/1890</t>
  </si>
  <si>
    <t>Chinese Insurance Co.,Limited</t>
  </si>
  <si>
    <t>12/31/1890</t>
  </si>
  <si>
    <t>04/02/1888</t>
  </si>
  <si>
    <t>(closing quotation in taels stated nominal, and does not state whether dividends are paid annually, quarterly or semi)</t>
  </si>
  <si>
    <t>Canton Insurance Office</t>
  </si>
  <si>
    <t>09/30/1890</t>
  </si>
  <si>
    <t>Straits Insurance Co., Limited</t>
  </si>
  <si>
    <t>04/15/1890</t>
  </si>
  <si>
    <t>Insurance (Fire)</t>
  </si>
  <si>
    <t>Hongkong Fire In. Co.,Limited</t>
  </si>
  <si>
    <t>03/04/1890</t>
  </si>
  <si>
    <t>China Fire In. Co.,Limited</t>
  </si>
  <si>
    <t>03/05/1890</t>
  </si>
  <si>
    <t>Straits Fire Insurance Co., Limited</t>
  </si>
  <si>
    <t>03/07/1890</t>
  </si>
  <si>
    <t>Singapore Insurance Co., Limited</t>
  </si>
  <si>
    <t>04/26/1890</t>
  </si>
  <si>
    <t>Wharfs</t>
  </si>
  <si>
    <t>Shanghai &amp; H'kew Wharf Co.</t>
  </si>
  <si>
    <t>08/11/1890</t>
  </si>
  <si>
    <t>Birt's Wharf Hide-Curing and Wool-Cleaning Company</t>
  </si>
  <si>
    <t>10/31/1889</t>
  </si>
  <si>
    <t>05/28/1890</t>
  </si>
  <si>
    <t>Pootung Wharf &amp; Godown Co.</t>
  </si>
  <si>
    <t>02/08/1890</t>
  </si>
  <si>
    <t>Hongkong &amp; Kowloon Wharf and Godown Co., Limited</t>
  </si>
  <si>
    <t>06/28/1890</t>
  </si>
  <si>
    <t>Mining</t>
  </si>
  <si>
    <t>Sheridan Mining Co</t>
  </si>
  <si>
    <t>01/31/1890</t>
  </si>
  <si>
    <t>12/23/1890</t>
  </si>
  <si>
    <t>Mendota Mining Co</t>
  </si>
  <si>
    <t>09/25/1890</t>
  </si>
  <si>
    <t>Smuggler Mining Co.</t>
  </si>
  <si>
    <t>G.$100</t>
  </si>
  <si>
    <t>08/19/1890</t>
  </si>
  <si>
    <t>Selama Tin Mining Co., Ld</t>
  </si>
  <si>
    <t>Selama Tin Mining Co., Ld (2nd Issue)</t>
  </si>
  <si>
    <t>Imuris Mines, Ld</t>
  </si>
  <si>
    <t>Sterling Pound</t>
  </si>
  <si>
    <t>First Year</t>
  </si>
  <si>
    <t>Cargo Boats</t>
  </si>
  <si>
    <t>Shanghai Cargo Boat Co.</t>
  </si>
  <si>
    <t>08/08/1890</t>
  </si>
  <si>
    <t>Co-operative Cargo Boat Co.</t>
  </si>
  <si>
    <t>02/27/1890</t>
  </si>
  <si>
    <t>Miscellaneous</t>
  </si>
  <si>
    <t>Shanghai Waterworks Co.,Ld.</t>
  </si>
  <si>
    <t>08/01/1890</t>
  </si>
  <si>
    <t>Perak Sugar Cultivation Co., Ld</t>
  </si>
  <si>
    <t>The Hall &amp; Holtz Co-opearative Co</t>
  </si>
  <si>
    <t>02/28/1890</t>
  </si>
  <si>
    <t>05/15/1890</t>
  </si>
  <si>
    <t>Japan Brewery Co., Ld</t>
  </si>
  <si>
    <t>New Shanghai Electric Co., Ld</t>
  </si>
  <si>
    <t>11/28/1889</t>
  </si>
  <si>
    <t>Shanghai Land Investment Co., Ld</t>
  </si>
  <si>
    <t>J. Llewellyn &amp; Co., Ld</t>
  </si>
  <si>
    <t>11/15/1890</t>
  </si>
  <si>
    <t>Shanghai House Bazzar Co., Ld</t>
  </si>
  <si>
    <t>11/29/1890</t>
  </si>
  <si>
    <t>Major Brothers, Limited</t>
  </si>
  <si>
    <t>11/24/1890</t>
  </si>
  <si>
    <t>Y'hama Engineering &amp; Iron Work, Ld</t>
  </si>
  <si>
    <t>17.500.00</t>
  </si>
  <si>
    <t>05/31/1889</t>
  </si>
  <si>
    <t>11/30/1890</t>
  </si>
  <si>
    <t>Shanghai-Sumatra Tobacco Co.</t>
  </si>
  <si>
    <t>Shanghai-Lankat Tobacco Co., Ld</t>
  </si>
  <si>
    <t>Trust &amp; Loan Co of China, etc</t>
  </si>
  <si>
    <t>Trust &amp; Loan Co of China, Founders'</t>
  </si>
  <si>
    <t>L'Hotel des Colonies, Limited</t>
  </si>
  <si>
    <t>08/15/1890</t>
  </si>
  <si>
    <t>L'Hotel des Colonies, Limited (B)</t>
  </si>
  <si>
    <t>Shanghai Ice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</si>
</sst>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6.421875" style="0" bestFit="1" customWidth="1"/>
    <col min="3" max="3" width="46.8515625" style="0" bestFit="1" customWidth="1"/>
    <col min="4" max="4" width="9.140625" style="1" customWidth="1"/>
    <col min="5" max="5" width="14.28125" style="1" bestFit="1" customWidth="1"/>
    <col min="6" max="6" width="15.00390625" style="1" bestFit="1" customWidth="1"/>
    <col min="7" max="7" width="18.7109375" style="2" bestFit="1" customWidth="1"/>
    <col min="8" max="8" width="9.140625" style="1" customWidth="1"/>
    <col min="10" max="10" width="14.28125" style="0" bestFit="1" customWidth="1"/>
    <col min="11" max="11" width="14.28125" style="3" customWidth="1"/>
    <col min="13" max="13" width="14.28125" style="0" bestFit="1" customWidth="1"/>
    <col min="14" max="14" width="14.28125" style="0" customWidth="1"/>
    <col min="15" max="15" width="11.7109375" style="1" bestFit="1" customWidth="1"/>
    <col min="16" max="16" width="14.28125" style="1" bestFit="1" customWidth="1"/>
    <col min="17" max="17" width="18.00390625" style="1" bestFit="1" customWidth="1"/>
    <col min="18" max="18" width="14.28125" style="1" bestFit="1" customWidth="1"/>
    <col min="19" max="19" width="10.140625" style="1" bestFit="1" customWidth="1"/>
    <col min="20" max="20" width="14.57421875" style="1" bestFit="1" customWidth="1"/>
    <col min="21" max="21" width="14.00390625" style="0" bestFit="1" customWidth="1"/>
    <col min="22" max="22" width="14.00390625" style="3" customWidth="1"/>
    <col min="23" max="23" width="21.57421875" style="1" bestFit="1" customWidth="1"/>
    <col min="24" max="24" width="15.7109375" style="1" bestFit="1" customWidth="1"/>
    <col min="25" max="25" width="99.7109375" style="4" bestFit="1" customWidth="1"/>
  </cols>
  <sheetData>
    <row r="1" ht="12.75">
      <c r="A1" t="s">
        <v>0</v>
      </c>
    </row>
    <row r="3" spans="1:25" ht="12.75">
      <c r="A3" s="1" t="s">
        <v>1</v>
      </c>
      <c r="B3" s="1" t="s">
        <v>2</v>
      </c>
      <c r="C3" s="4" t="s">
        <v>3</v>
      </c>
      <c r="D3" s="5" t="s">
        <v>4</v>
      </c>
      <c r="E3" s="5"/>
      <c r="F3" s="5" t="s">
        <v>5</v>
      </c>
      <c r="G3" s="5"/>
      <c r="I3" s="5" t="s">
        <v>6</v>
      </c>
      <c r="J3" s="5"/>
      <c r="K3" s="5"/>
      <c r="L3" s="5" t="s">
        <v>7</v>
      </c>
      <c r="M3" s="5"/>
      <c r="N3" s="5"/>
      <c r="O3" s="5" t="s">
        <v>8</v>
      </c>
      <c r="P3" s="5"/>
      <c r="Q3" s="5"/>
      <c r="R3" s="5"/>
      <c r="S3" s="5"/>
      <c r="T3" s="5" t="s">
        <v>9</v>
      </c>
      <c r="U3" s="5"/>
      <c r="V3" s="5"/>
      <c r="W3" s="5"/>
      <c r="X3" s="5"/>
      <c r="Y3" s="4" t="s">
        <v>10</v>
      </c>
    </row>
    <row r="4" spans="1:24" ht="12.75">
      <c r="A4" s="1"/>
      <c r="B4" s="1"/>
      <c r="C4" s="4"/>
      <c r="D4" s="1" t="s">
        <v>11</v>
      </c>
      <c r="E4" s="1" t="s">
        <v>12</v>
      </c>
      <c r="F4" s="1" t="s">
        <v>13</v>
      </c>
      <c r="G4" s="2" t="s">
        <v>14</v>
      </c>
      <c r="H4" s="1" t="s">
        <v>15</v>
      </c>
      <c r="I4" s="1" t="s">
        <v>16</v>
      </c>
      <c r="J4" s="1" t="s">
        <v>12</v>
      </c>
      <c r="K4" s="2" t="s">
        <v>17</v>
      </c>
      <c r="L4" s="1" t="s">
        <v>18</v>
      </c>
      <c r="M4" s="1" t="s">
        <v>12</v>
      </c>
      <c r="N4" s="2" t="s">
        <v>17</v>
      </c>
      <c r="O4" s="1" t="s">
        <v>19</v>
      </c>
      <c r="P4" s="1" t="s">
        <v>12</v>
      </c>
      <c r="Q4" s="1" t="s">
        <v>20</v>
      </c>
      <c r="R4" s="1" t="s">
        <v>12</v>
      </c>
      <c r="S4" s="1" t="s">
        <v>21</v>
      </c>
      <c r="T4" s="1" t="s">
        <v>22</v>
      </c>
      <c r="U4" s="1" t="s">
        <v>23</v>
      </c>
      <c r="V4" s="2" t="s">
        <v>17</v>
      </c>
      <c r="W4" s="1" t="s">
        <v>24</v>
      </c>
      <c r="X4" s="1" t="s">
        <v>25</v>
      </c>
    </row>
    <row r="5" spans="1:24" ht="12.75">
      <c r="A5" s="1" t="s">
        <v>26</v>
      </c>
      <c r="B5" s="1">
        <v>106</v>
      </c>
      <c r="C5" s="6" t="s">
        <v>27</v>
      </c>
      <c r="D5" s="1">
        <v>395.63</v>
      </c>
      <c r="E5" s="1" t="s">
        <v>28</v>
      </c>
      <c r="F5" s="1">
        <v>288.81</v>
      </c>
      <c r="G5" s="2">
        <f>F5*0.8521</f>
        <v>246.095001</v>
      </c>
      <c r="H5" s="7">
        <v>60000</v>
      </c>
      <c r="I5" s="1">
        <v>125</v>
      </c>
      <c r="J5" s="1" t="s">
        <v>28</v>
      </c>
      <c r="K5" s="2">
        <f>I5/0.8521*73.326/100</f>
        <v>107.56660016429996</v>
      </c>
      <c r="L5" s="1">
        <v>125</v>
      </c>
      <c r="M5" s="1" t="s">
        <v>28</v>
      </c>
      <c r="N5" s="2">
        <f>L5/0.8521*73.326/100</f>
        <v>107.56660016429996</v>
      </c>
      <c r="O5" s="8">
        <v>5482127.2</v>
      </c>
      <c r="P5" s="1" t="s">
        <v>28</v>
      </c>
      <c r="Q5" s="8">
        <v>148302.94</v>
      </c>
      <c r="R5" s="1" t="s">
        <v>28</v>
      </c>
      <c r="S5" s="1" t="s">
        <v>29</v>
      </c>
      <c r="T5" s="1">
        <v>2.5</v>
      </c>
      <c r="U5" t="s">
        <v>30</v>
      </c>
      <c r="V5" s="2">
        <f>T5/$I$7*$K$7</f>
        <v>9.089066666666666</v>
      </c>
      <c r="W5" s="1" t="s">
        <v>31</v>
      </c>
      <c r="X5" s="1" t="s">
        <v>32</v>
      </c>
    </row>
    <row r="6" spans="1:24" ht="12.75">
      <c r="A6" s="1" t="s">
        <v>26</v>
      </c>
      <c r="B6" s="1">
        <v>135</v>
      </c>
      <c r="C6" s="6" t="s">
        <v>33</v>
      </c>
      <c r="D6" s="1">
        <v>270</v>
      </c>
      <c r="E6" s="1" t="s">
        <v>28</v>
      </c>
      <c r="F6" s="1">
        <v>194.06</v>
      </c>
      <c r="G6" s="2">
        <f>F6*0.8521</f>
        <v>165.35852599999998</v>
      </c>
      <c r="H6" s="7">
        <v>20000</v>
      </c>
      <c r="I6" s="1">
        <v>62.5</v>
      </c>
      <c r="J6" s="1" t="s">
        <v>28</v>
      </c>
      <c r="K6" s="2">
        <f>I6/$D$22*$G$22</f>
        <v>38.872934108527126</v>
      </c>
      <c r="L6" s="1">
        <v>21.25</v>
      </c>
      <c r="M6" s="1" t="s">
        <v>30</v>
      </c>
      <c r="N6" s="2">
        <f>L6/$I$7*$K$7</f>
        <v>77.25706666666666</v>
      </c>
      <c r="O6" s="1" t="s">
        <v>34</v>
      </c>
      <c r="P6" s="1" t="s">
        <v>34</v>
      </c>
      <c r="Q6" s="1" t="s">
        <v>34</v>
      </c>
      <c r="R6" s="1" t="s">
        <v>34</v>
      </c>
      <c r="S6" s="1" t="s">
        <v>34</v>
      </c>
      <c r="T6" s="1" t="s">
        <v>34</v>
      </c>
      <c r="U6" s="1" t="s">
        <v>34</v>
      </c>
      <c r="V6" s="2" t="s">
        <v>34</v>
      </c>
      <c r="W6" s="1" t="s">
        <v>34</v>
      </c>
      <c r="X6" s="1" t="s">
        <v>34</v>
      </c>
    </row>
    <row r="7" spans="1:25" ht="12.75">
      <c r="A7" s="1" t="s">
        <v>26</v>
      </c>
      <c r="B7" s="1">
        <v>109</v>
      </c>
      <c r="C7" s="6" t="s">
        <v>35</v>
      </c>
      <c r="D7" s="1" t="s">
        <v>34</v>
      </c>
      <c r="E7" s="1" t="s">
        <v>34</v>
      </c>
      <c r="F7" s="1">
        <v>49.5</v>
      </c>
      <c r="G7" s="2">
        <f>F7*0.8521</f>
        <v>42.17895</v>
      </c>
      <c r="H7" s="7">
        <v>58800</v>
      </c>
      <c r="I7" s="1">
        <v>10</v>
      </c>
      <c r="J7" s="1" t="s">
        <v>30</v>
      </c>
      <c r="K7" s="2">
        <f>2400/3267*G12</f>
        <v>36.35626666666666</v>
      </c>
      <c r="L7" s="1">
        <v>10</v>
      </c>
      <c r="M7" s="1" t="s">
        <v>30</v>
      </c>
      <c r="N7" s="2">
        <f>L7/$I$7*$K$7</f>
        <v>36.35626666666666</v>
      </c>
      <c r="O7" s="1" t="s">
        <v>36</v>
      </c>
      <c r="P7" s="1" t="s">
        <v>30</v>
      </c>
      <c r="Q7" s="1" t="s">
        <v>37</v>
      </c>
      <c r="R7" s="1" t="s">
        <v>30</v>
      </c>
      <c r="S7" s="1" t="s">
        <v>38</v>
      </c>
      <c r="T7" s="1">
        <v>3</v>
      </c>
      <c r="U7" s="1" t="s">
        <v>39</v>
      </c>
      <c r="V7" s="2">
        <f>T7/100*N7</f>
        <v>1.0906879999999999</v>
      </c>
      <c r="W7" s="1" t="s">
        <v>31</v>
      </c>
      <c r="X7" s="1" t="s">
        <v>40</v>
      </c>
      <c r="Y7" s="4" t="s">
        <v>41</v>
      </c>
    </row>
    <row r="8" spans="1:14" ht="12.75">
      <c r="A8" s="1"/>
      <c r="B8" s="1"/>
      <c r="C8" s="6"/>
      <c r="I8" s="1"/>
      <c r="J8" s="1"/>
      <c r="K8" s="2"/>
      <c r="L8" s="1"/>
      <c r="M8" s="1"/>
      <c r="N8" s="2"/>
    </row>
    <row r="9" spans="1:24" ht="12.75">
      <c r="A9" s="1" t="s">
        <v>42</v>
      </c>
      <c r="B9" s="1">
        <v>211</v>
      </c>
      <c r="C9" s="4" t="s">
        <v>43</v>
      </c>
      <c r="D9" s="1" t="s">
        <v>34</v>
      </c>
      <c r="E9" s="1" t="s">
        <v>34</v>
      </c>
      <c r="F9" s="1">
        <v>70</v>
      </c>
      <c r="G9" s="2">
        <f>F9*0.8521</f>
        <v>59.647</v>
      </c>
      <c r="H9" s="7">
        <v>1000</v>
      </c>
      <c r="I9" s="1">
        <v>100</v>
      </c>
      <c r="J9" s="1" t="s">
        <v>13</v>
      </c>
      <c r="K9" s="2">
        <f>I9/0.8521</f>
        <v>117.35711770918907</v>
      </c>
      <c r="L9" s="1">
        <v>100</v>
      </c>
      <c r="M9" s="1" t="s">
        <v>13</v>
      </c>
      <c r="N9" s="2">
        <f>L9/0.8521</f>
        <v>117.35711770918907</v>
      </c>
      <c r="O9" s="1" t="s">
        <v>34</v>
      </c>
      <c r="P9" s="1" t="s">
        <v>34</v>
      </c>
      <c r="Q9" s="8">
        <v>5172.66</v>
      </c>
      <c r="R9" s="1" t="s">
        <v>13</v>
      </c>
      <c r="S9" s="1" t="s">
        <v>44</v>
      </c>
      <c r="T9" s="1">
        <v>2</v>
      </c>
      <c r="U9" s="1" t="s">
        <v>13</v>
      </c>
      <c r="V9" s="2">
        <f>T9/0.8521</f>
        <v>2.3471423541837813</v>
      </c>
      <c r="W9" s="1" t="s">
        <v>31</v>
      </c>
      <c r="X9" s="1" t="s">
        <v>45</v>
      </c>
    </row>
    <row r="10" spans="1:24" ht="12.75">
      <c r="A10" s="1" t="s">
        <v>42</v>
      </c>
      <c r="B10" s="1">
        <v>213</v>
      </c>
      <c r="C10" s="6" t="s">
        <v>46</v>
      </c>
      <c r="D10" s="1" t="s">
        <v>34</v>
      </c>
      <c r="E10" s="1" t="s">
        <v>34</v>
      </c>
      <c r="F10" s="1">
        <v>29</v>
      </c>
      <c r="G10" s="2">
        <f>F10*0.8521</f>
        <v>24.7109</v>
      </c>
      <c r="H10" s="7">
        <v>49589</v>
      </c>
      <c r="I10" s="1">
        <v>10</v>
      </c>
      <c r="J10" s="1" t="s">
        <v>30</v>
      </c>
      <c r="K10" s="2">
        <f>I10/$I$7*$K$7</f>
        <v>36.35626666666666</v>
      </c>
      <c r="L10" s="1">
        <v>10</v>
      </c>
      <c r="M10" s="1" t="s">
        <v>30</v>
      </c>
      <c r="N10" s="2">
        <f>L10/$I$7*$K$7</f>
        <v>36.35626666666666</v>
      </c>
      <c r="O10" s="8">
        <v>40000</v>
      </c>
      <c r="P10" s="1" t="s">
        <v>30</v>
      </c>
      <c r="Q10" s="1" t="s">
        <v>47</v>
      </c>
      <c r="R10" s="1" t="s">
        <v>30</v>
      </c>
      <c r="S10" s="1" t="s">
        <v>44</v>
      </c>
      <c r="T10" s="1">
        <v>2.17</v>
      </c>
      <c r="U10" s="1" t="s">
        <v>13</v>
      </c>
      <c r="V10" s="2">
        <f>T10/0.8521</f>
        <v>2.5466494542894025</v>
      </c>
      <c r="W10" s="1" t="s">
        <v>48</v>
      </c>
      <c r="X10" s="1" t="s">
        <v>49</v>
      </c>
    </row>
    <row r="11" spans="1:24" ht="12.75">
      <c r="A11" s="1" t="s">
        <v>42</v>
      </c>
      <c r="B11" s="1">
        <v>214</v>
      </c>
      <c r="C11" s="6" t="s">
        <v>50</v>
      </c>
      <c r="D11" s="1" t="s">
        <v>34</v>
      </c>
      <c r="E11" s="1" t="s">
        <v>34</v>
      </c>
      <c r="F11" s="1">
        <v>400</v>
      </c>
      <c r="G11" s="2">
        <f>F11*0.8521</f>
        <v>340.84</v>
      </c>
      <c r="H11" s="7">
        <v>150</v>
      </c>
      <c r="I11" s="7">
        <v>1000</v>
      </c>
      <c r="J11" s="1" t="s">
        <v>13</v>
      </c>
      <c r="K11" s="2">
        <f>I11/0.8521</f>
        <v>1173.5711770918906</v>
      </c>
      <c r="L11" s="7">
        <v>1000</v>
      </c>
      <c r="M11" s="1" t="s">
        <v>13</v>
      </c>
      <c r="N11" s="2">
        <f>L11/0.8521</f>
        <v>1173.5711770918906</v>
      </c>
      <c r="O11" s="1" t="s">
        <v>34</v>
      </c>
      <c r="P11" s="1" t="s">
        <v>34</v>
      </c>
      <c r="Q11" s="8">
        <v>-45598.74</v>
      </c>
      <c r="R11" s="1" t="s">
        <v>13</v>
      </c>
      <c r="S11" s="1" t="s">
        <v>29</v>
      </c>
      <c r="T11" s="1">
        <v>5</v>
      </c>
      <c r="U11" s="1" t="s">
        <v>39</v>
      </c>
      <c r="V11" s="2">
        <f>T11/100*N11</f>
        <v>58.678558854594534</v>
      </c>
      <c r="W11" s="1" t="s">
        <v>31</v>
      </c>
      <c r="X11" s="1" t="s">
        <v>51</v>
      </c>
    </row>
    <row r="12" spans="1:25" ht="12.75">
      <c r="A12" s="1" t="s">
        <v>42</v>
      </c>
      <c r="B12" s="1">
        <v>215</v>
      </c>
      <c r="C12" s="6" t="s">
        <v>52</v>
      </c>
      <c r="D12" s="1" t="s">
        <v>53</v>
      </c>
      <c r="E12" s="1" t="s">
        <v>30</v>
      </c>
      <c r="F12" s="1">
        <v>58.08</v>
      </c>
      <c r="G12" s="2">
        <f>F12*0.8521</f>
        <v>49.489968</v>
      </c>
      <c r="H12" s="7">
        <v>12145</v>
      </c>
      <c r="I12" s="1">
        <v>20</v>
      </c>
      <c r="J12" s="1" t="s">
        <v>30</v>
      </c>
      <c r="K12" s="2">
        <f>I12/$I$7*$K$7</f>
        <v>72.71253333333333</v>
      </c>
      <c r="L12" s="1">
        <v>13</v>
      </c>
      <c r="M12" s="1" t="s">
        <v>30</v>
      </c>
      <c r="N12" s="2">
        <f>L12/$I$7*$K$7</f>
        <v>47.263146666666664</v>
      </c>
      <c r="O12" s="8">
        <v>70000</v>
      </c>
      <c r="P12" s="1" t="s">
        <v>30</v>
      </c>
      <c r="Q12" s="1" t="s">
        <v>54</v>
      </c>
      <c r="R12" s="1" t="s">
        <v>30</v>
      </c>
      <c r="S12" s="1" t="s">
        <v>44</v>
      </c>
      <c r="T12" s="1">
        <v>3.44</v>
      </c>
      <c r="U12" s="1" t="s">
        <v>13</v>
      </c>
      <c r="V12" s="2">
        <f>T12/0.8521</f>
        <v>4.037084849196104</v>
      </c>
      <c r="W12" s="1" t="s">
        <v>31</v>
      </c>
      <c r="X12" s="1" t="s">
        <v>55</v>
      </c>
      <c r="Y12" s="4" t="s">
        <v>41</v>
      </c>
    </row>
    <row r="13" spans="1:25" ht="12.75">
      <c r="A13" s="1" t="s">
        <v>42</v>
      </c>
      <c r="B13" s="1">
        <v>216</v>
      </c>
      <c r="C13" s="6" t="s">
        <v>56</v>
      </c>
      <c r="D13" s="1">
        <v>49</v>
      </c>
      <c r="E13" s="1" t="s">
        <v>57</v>
      </c>
      <c r="F13" s="1">
        <v>51.02</v>
      </c>
      <c r="G13" s="2">
        <f>F13*0.8521</f>
        <v>43.474142</v>
      </c>
      <c r="H13" s="7">
        <v>8600</v>
      </c>
      <c r="I13" s="1">
        <v>50</v>
      </c>
      <c r="J13" s="1" t="s">
        <v>58</v>
      </c>
      <c r="K13" s="2">
        <f>I13/$D$13*$G$13</f>
        <v>44.361369387755104</v>
      </c>
      <c r="L13" s="1">
        <v>50</v>
      </c>
      <c r="M13" s="1" t="s">
        <v>58</v>
      </c>
      <c r="N13" s="2">
        <f>L13/$D$13*$G$13</f>
        <v>44.361369387755104</v>
      </c>
      <c r="O13" s="1" t="s">
        <v>34</v>
      </c>
      <c r="P13" s="1" t="s">
        <v>34</v>
      </c>
      <c r="Q13" s="8">
        <v>18726.51</v>
      </c>
      <c r="R13" s="1" t="s">
        <v>13</v>
      </c>
      <c r="S13" s="1" t="s">
        <v>44</v>
      </c>
      <c r="T13" s="1">
        <v>2.5</v>
      </c>
      <c r="U13" s="1" t="s">
        <v>13</v>
      </c>
      <c r="V13" s="2">
        <f>T13/0.8521</f>
        <v>2.9339279427297265</v>
      </c>
      <c r="W13" s="1" t="s">
        <v>31</v>
      </c>
      <c r="X13" s="1" t="s">
        <v>59</v>
      </c>
      <c r="Y13" s="4" t="s">
        <v>60</v>
      </c>
    </row>
    <row r="14" spans="1:14" ht="12.75">
      <c r="A14" s="1"/>
      <c r="B14" s="1"/>
      <c r="C14" s="6"/>
      <c r="I14" s="1"/>
      <c r="J14" s="1"/>
      <c r="K14" s="2"/>
      <c r="L14" s="1"/>
      <c r="M14" s="1"/>
      <c r="N14" s="1"/>
    </row>
    <row r="15" spans="1:24" ht="12.75">
      <c r="A15" s="1" t="s">
        <v>61</v>
      </c>
      <c r="B15" s="1">
        <v>300</v>
      </c>
      <c r="C15" s="6" t="s">
        <v>62</v>
      </c>
      <c r="D15" s="1" t="s">
        <v>34</v>
      </c>
      <c r="E15" s="1" t="s">
        <v>34</v>
      </c>
      <c r="F15" s="1">
        <v>400</v>
      </c>
      <c r="G15" s="2">
        <f>F15*0.8521</f>
        <v>340.84</v>
      </c>
      <c r="H15" s="1">
        <v>440</v>
      </c>
      <c r="I15" s="1">
        <v>500</v>
      </c>
      <c r="J15" s="1" t="s">
        <v>13</v>
      </c>
      <c r="K15" s="2">
        <f>I15/0.8521</f>
        <v>586.7855885459453</v>
      </c>
      <c r="L15" s="1">
        <v>500</v>
      </c>
      <c r="M15" s="1" t="s">
        <v>13</v>
      </c>
      <c r="N15" s="2">
        <f>L15/0.8521</f>
        <v>586.7855885459453</v>
      </c>
      <c r="O15" s="8">
        <v>19200</v>
      </c>
      <c r="P15" s="1" t="s">
        <v>13</v>
      </c>
      <c r="Q15" s="1">
        <v>173.08</v>
      </c>
      <c r="R15" s="1" t="s">
        <v>13</v>
      </c>
      <c r="S15" s="1" t="s">
        <v>29</v>
      </c>
      <c r="T15" s="1">
        <v>12</v>
      </c>
      <c r="U15" s="1" t="s">
        <v>13</v>
      </c>
      <c r="V15" s="2">
        <f>T15/0.8521</f>
        <v>14.082854125102688</v>
      </c>
      <c r="W15" s="1" t="s">
        <v>31</v>
      </c>
      <c r="X15" s="1" t="s">
        <v>63</v>
      </c>
    </row>
    <row r="16" spans="1:24" ht="12.75">
      <c r="A16" s="1" t="s">
        <v>61</v>
      </c>
      <c r="B16" s="1">
        <v>301</v>
      </c>
      <c r="C16" s="6" t="s">
        <v>64</v>
      </c>
      <c r="D16" s="1" t="s">
        <v>34</v>
      </c>
      <c r="E16" s="1" t="s">
        <v>34</v>
      </c>
      <c r="F16" s="1">
        <v>40</v>
      </c>
      <c r="G16" s="2">
        <f>F16*0.8521</f>
        <v>34.083999999999996</v>
      </c>
      <c r="H16" s="1">
        <v>950</v>
      </c>
      <c r="I16" s="1">
        <v>100</v>
      </c>
      <c r="J16" s="1" t="s">
        <v>13</v>
      </c>
      <c r="K16" s="2">
        <f>I16/0.8521</f>
        <v>117.35711770918907</v>
      </c>
      <c r="L16" s="1">
        <v>100</v>
      </c>
      <c r="M16" s="1" t="s">
        <v>13</v>
      </c>
      <c r="N16" s="2">
        <f>L16/0.8521</f>
        <v>117.35711770918907</v>
      </c>
      <c r="O16" s="1" t="s">
        <v>34</v>
      </c>
      <c r="P16" s="1" t="s">
        <v>34</v>
      </c>
      <c r="Q16" s="8">
        <v>-50388.31</v>
      </c>
      <c r="R16" s="1" t="s">
        <v>13</v>
      </c>
      <c r="S16" s="1" t="s">
        <v>44</v>
      </c>
      <c r="T16" s="1">
        <v>5</v>
      </c>
      <c r="U16" s="1" t="s">
        <v>39</v>
      </c>
      <c r="V16" s="2">
        <f>T16/100*N16</f>
        <v>5.867855885459454</v>
      </c>
      <c r="W16" s="1" t="s">
        <v>31</v>
      </c>
      <c r="X16" s="1" t="s">
        <v>65</v>
      </c>
    </row>
    <row r="17" spans="1:24" ht="12.75">
      <c r="A17" s="1" t="s">
        <v>61</v>
      </c>
      <c r="B17" s="1">
        <v>302</v>
      </c>
      <c r="C17" s="6" t="s">
        <v>66</v>
      </c>
      <c r="D17" s="1" t="s">
        <v>34</v>
      </c>
      <c r="E17" s="1" t="s">
        <v>34</v>
      </c>
      <c r="F17" s="1">
        <v>65</v>
      </c>
      <c r="G17" s="2">
        <f>F17*0.8521</f>
        <v>55.3865</v>
      </c>
      <c r="H17" s="1">
        <v>550</v>
      </c>
      <c r="I17" s="1">
        <v>60</v>
      </c>
      <c r="J17" s="1" t="s">
        <v>13</v>
      </c>
      <c r="K17" s="2">
        <f>I17/0.8521</f>
        <v>70.41427062551344</v>
      </c>
      <c r="L17" s="1">
        <v>60</v>
      </c>
      <c r="M17" s="1" t="s">
        <v>13</v>
      </c>
      <c r="N17" s="2">
        <f>L17/0.8521</f>
        <v>70.41427062551344</v>
      </c>
      <c r="O17" s="1" t="s">
        <v>34</v>
      </c>
      <c r="P17" s="1" t="s">
        <v>34</v>
      </c>
      <c r="Q17" s="8" t="s">
        <v>34</v>
      </c>
      <c r="R17" s="1" t="s">
        <v>34</v>
      </c>
      <c r="S17" s="1" t="s">
        <v>34</v>
      </c>
      <c r="T17" s="1">
        <v>10</v>
      </c>
      <c r="U17" s="1" t="s">
        <v>39</v>
      </c>
      <c r="V17" s="2">
        <f>T17/100*N17</f>
        <v>7.041427062551344</v>
      </c>
      <c r="W17" s="1" t="s">
        <v>48</v>
      </c>
      <c r="X17" s="1" t="s">
        <v>67</v>
      </c>
    </row>
    <row r="18" spans="1:14" ht="12.75">
      <c r="A18" s="1"/>
      <c r="B18" s="1"/>
      <c r="C18" s="6"/>
      <c r="I18" s="1"/>
      <c r="J18" s="1"/>
      <c r="K18" s="2"/>
      <c r="L18" s="1"/>
      <c r="M18" s="1"/>
      <c r="N18" s="1"/>
    </row>
    <row r="19" spans="1:24" ht="12.75">
      <c r="A19" s="1" t="s">
        <v>68</v>
      </c>
      <c r="B19" s="1">
        <v>401</v>
      </c>
      <c r="C19" s="4" t="s">
        <v>69</v>
      </c>
      <c r="D19" s="1" t="s">
        <v>34</v>
      </c>
      <c r="E19" s="1" t="s">
        <v>34</v>
      </c>
      <c r="F19" s="1">
        <v>201.5</v>
      </c>
      <c r="G19" s="2">
        <f>F19*0.8521</f>
        <v>171.69815</v>
      </c>
      <c r="H19" s="7">
        <v>2000</v>
      </c>
      <c r="I19" s="1">
        <v>100</v>
      </c>
      <c r="J19" s="1" t="s">
        <v>13</v>
      </c>
      <c r="K19" s="2">
        <f>I19/0.8521</f>
        <v>117.35711770918907</v>
      </c>
      <c r="L19" s="1">
        <v>100</v>
      </c>
      <c r="M19" s="1" t="s">
        <v>13</v>
      </c>
      <c r="N19" s="2">
        <f>L19/0.8521</f>
        <v>117.35711770918907</v>
      </c>
      <c r="O19" s="8">
        <v>90000</v>
      </c>
      <c r="P19" s="1" t="s">
        <v>13</v>
      </c>
      <c r="Q19" s="8">
        <v>3531.59</v>
      </c>
      <c r="R19" s="1" t="s">
        <v>13</v>
      </c>
      <c r="S19" s="1" t="s">
        <v>44</v>
      </c>
      <c r="T19" s="1">
        <v>6</v>
      </c>
      <c r="U19" s="1" t="s">
        <v>39</v>
      </c>
      <c r="V19" s="2">
        <f>T19/100*N19</f>
        <v>7.041427062551344</v>
      </c>
      <c r="W19" s="1" t="s">
        <v>31</v>
      </c>
      <c r="X19" s="1" t="s">
        <v>70</v>
      </c>
    </row>
    <row r="20" spans="1:24" ht="12.75">
      <c r="A20" s="1" t="s">
        <v>68</v>
      </c>
      <c r="B20" s="1">
        <v>402</v>
      </c>
      <c r="C20" s="4" t="s">
        <v>71</v>
      </c>
      <c r="D20" s="1" t="s">
        <v>34</v>
      </c>
      <c r="E20" s="1" t="s">
        <v>34</v>
      </c>
      <c r="F20" s="1">
        <v>160</v>
      </c>
      <c r="G20" s="2">
        <f>F20*0.8521</f>
        <v>136.33599999999998</v>
      </c>
      <c r="H20" s="7">
        <v>500</v>
      </c>
      <c r="I20" s="7">
        <v>100</v>
      </c>
      <c r="J20" s="1" t="s">
        <v>13</v>
      </c>
      <c r="K20" s="2">
        <f>I20/0.8521</f>
        <v>117.35711770918907</v>
      </c>
      <c r="L20" s="1">
        <v>100</v>
      </c>
      <c r="M20" s="1" t="s">
        <v>13</v>
      </c>
      <c r="N20" s="2">
        <f>L20/0.8521</f>
        <v>117.35711770918907</v>
      </c>
      <c r="O20" s="8">
        <v>20473.72</v>
      </c>
      <c r="P20" s="1" t="s">
        <v>13</v>
      </c>
      <c r="Q20" s="1">
        <v>39.14</v>
      </c>
      <c r="R20" s="1" t="s">
        <v>13</v>
      </c>
      <c r="S20" s="1" t="s">
        <v>44</v>
      </c>
      <c r="T20" s="1">
        <v>5.5</v>
      </c>
      <c r="U20" s="1" t="s">
        <v>39</v>
      </c>
      <c r="V20" s="2">
        <f>T20/100*N20</f>
        <v>6.454641474005399</v>
      </c>
      <c r="W20" s="1" t="s">
        <v>31</v>
      </c>
      <c r="X20" s="1" t="s">
        <v>72</v>
      </c>
    </row>
    <row r="21" spans="1:14" ht="12.75">
      <c r="A21" s="1"/>
      <c r="B21" s="1"/>
      <c r="C21" s="6"/>
      <c r="I21" s="1"/>
      <c r="J21" s="1"/>
      <c r="K21" s="2"/>
      <c r="L21" s="1"/>
      <c r="M21" s="1"/>
      <c r="N21" s="1"/>
    </row>
    <row r="22" spans="1:24" ht="12.75">
      <c r="A22" s="1" t="s">
        <v>73</v>
      </c>
      <c r="B22" s="1">
        <v>501</v>
      </c>
      <c r="C22" s="4" t="s">
        <v>74</v>
      </c>
      <c r="D22" s="1">
        <v>64.5</v>
      </c>
      <c r="E22" s="1" t="s">
        <v>28</v>
      </c>
      <c r="F22" s="1">
        <v>47.08</v>
      </c>
      <c r="G22" s="2">
        <f>F22*0.8521</f>
        <v>40.116868</v>
      </c>
      <c r="H22" s="7">
        <v>24000</v>
      </c>
      <c r="I22" s="1">
        <v>83.33</v>
      </c>
      <c r="J22" s="1" t="s">
        <v>28</v>
      </c>
      <c r="K22" s="2">
        <f>I22/0.8521*73.326/100</f>
        <v>71.70819833352893</v>
      </c>
      <c r="L22" s="1">
        <v>25</v>
      </c>
      <c r="M22" s="1" t="s">
        <v>28</v>
      </c>
      <c r="N22" s="2">
        <f>L22/0.8521*73.326/100</f>
        <v>21.513320032859994</v>
      </c>
      <c r="O22" s="8">
        <v>650000</v>
      </c>
      <c r="P22" s="1" t="s">
        <v>28</v>
      </c>
      <c r="Q22" s="8">
        <v>204929.49</v>
      </c>
      <c r="R22" s="1" t="s">
        <v>28</v>
      </c>
      <c r="S22" s="1" t="s">
        <v>75</v>
      </c>
      <c r="T22" s="1">
        <v>4.5</v>
      </c>
      <c r="U22" s="1" t="s">
        <v>28</v>
      </c>
      <c r="V22" s="2">
        <f>T22/0.8521*73.326/100</f>
        <v>3.872397605914798</v>
      </c>
      <c r="W22" s="1" t="s">
        <v>48</v>
      </c>
      <c r="X22" s="1" t="s">
        <v>76</v>
      </c>
    </row>
    <row r="23" spans="1:25" ht="12.75">
      <c r="A23" s="1" t="s">
        <v>73</v>
      </c>
      <c r="B23" s="1">
        <v>502</v>
      </c>
      <c r="C23" s="4" t="s">
        <v>77</v>
      </c>
      <c r="D23" s="1" t="s">
        <v>34</v>
      </c>
      <c r="E23" s="1" t="s">
        <v>34</v>
      </c>
      <c r="F23" s="1">
        <v>300</v>
      </c>
      <c r="G23" s="2">
        <f>F23*0.8521</f>
        <v>255.63</v>
      </c>
      <c r="H23" s="7">
        <v>5000</v>
      </c>
      <c r="I23" s="1">
        <v>200</v>
      </c>
      <c r="J23" s="1" t="s">
        <v>30</v>
      </c>
      <c r="K23" s="2">
        <f>I23/$I$7*$K$7</f>
        <v>727.1253333333333</v>
      </c>
      <c r="L23" s="1">
        <v>50</v>
      </c>
      <c r="M23" s="1" t="s">
        <v>30</v>
      </c>
      <c r="N23" s="2">
        <f>L23/$I$7*$K$7</f>
        <v>181.78133333333332</v>
      </c>
      <c r="O23" s="8">
        <v>328254.22</v>
      </c>
      <c r="P23" s="1" t="s">
        <v>13</v>
      </c>
      <c r="Q23" s="8">
        <v>423721.75</v>
      </c>
      <c r="R23" s="1" t="s">
        <v>13</v>
      </c>
      <c r="S23" s="1" t="s">
        <v>29</v>
      </c>
      <c r="T23" s="1">
        <v>26.23</v>
      </c>
      <c r="U23" s="1" t="s">
        <v>13</v>
      </c>
      <c r="V23" s="2">
        <f>T23/0.8521</f>
        <v>30.782771975120294</v>
      </c>
      <c r="W23" s="1" t="s">
        <v>34</v>
      </c>
      <c r="X23" s="1" t="s">
        <v>78</v>
      </c>
      <c r="Y23" s="4" t="s">
        <v>79</v>
      </c>
    </row>
    <row r="24" spans="1:24" ht="12.75">
      <c r="A24" s="1" t="s">
        <v>73</v>
      </c>
      <c r="B24" s="1">
        <v>503</v>
      </c>
      <c r="C24" s="4" t="s">
        <v>80</v>
      </c>
      <c r="D24" s="1">
        <v>96</v>
      </c>
      <c r="E24" s="1" t="s">
        <v>28</v>
      </c>
      <c r="F24" s="1">
        <v>70.08</v>
      </c>
      <c r="G24" s="2">
        <f>F24*0.8521</f>
        <v>59.715168</v>
      </c>
      <c r="H24" s="7">
        <v>10000</v>
      </c>
      <c r="I24" s="7">
        <v>250</v>
      </c>
      <c r="J24" s="1" t="s">
        <v>28</v>
      </c>
      <c r="K24" s="2">
        <f>I24/0.8521*73.326/100</f>
        <v>215.1332003285999</v>
      </c>
      <c r="L24" s="1">
        <v>25</v>
      </c>
      <c r="M24" s="1" t="s">
        <v>28</v>
      </c>
      <c r="N24" s="2">
        <f>L24/0.8521*73.326/100</f>
        <v>21.513320032859994</v>
      </c>
      <c r="O24" s="8">
        <v>770000</v>
      </c>
      <c r="P24" s="1" t="s">
        <v>28</v>
      </c>
      <c r="Q24" s="8">
        <v>394131.59</v>
      </c>
      <c r="R24" s="1" t="s">
        <v>28</v>
      </c>
      <c r="S24" s="1" t="s">
        <v>29</v>
      </c>
      <c r="T24" s="1">
        <v>7</v>
      </c>
      <c r="U24" s="1" t="s">
        <v>28</v>
      </c>
      <c r="V24" s="2">
        <f>T24/0.8521*73.326/100</f>
        <v>6.023729609200798</v>
      </c>
      <c r="W24" s="1" t="s">
        <v>48</v>
      </c>
      <c r="X24" s="1" t="s">
        <v>81</v>
      </c>
    </row>
    <row r="25" spans="1:24" ht="12.75">
      <c r="A25" s="1" t="s">
        <v>73</v>
      </c>
      <c r="B25" s="1">
        <v>504</v>
      </c>
      <c r="C25" s="4" t="s">
        <v>82</v>
      </c>
      <c r="D25" s="1" t="s">
        <v>34</v>
      </c>
      <c r="E25" s="1" t="s">
        <v>34</v>
      </c>
      <c r="F25" s="1">
        <v>68</v>
      </c>
      <c r="G25" s="2">
        <f>F25*0.8521</f>
        <v>57.9428</v>
      </c>
      <c r="H25" s="7">
        <v>6948</v>
      </c>
      <c r="I25" s="1">
        <v>100</v>
      </c>
      <c r="J25" s="1" t="s">
        <v>28</v>
      </c>
      <c r="K25" s="2">
        <f>I25/0.8521*73.326/100</f>
        <v>86.05328013143998</v>
      </c>
      <c r="L25" s="1">
        <v>100</v>
      </c>
      <c r="M25" s="1" t="s">
        <v>28</v>
      </c>
      <c r="N25" s="2">
        <f>L25/0.8521*73.326/100</f>
        <v>86.05328013143998</v>
      </c>
      <c r="O25" s="8">
        <v>510617.59</v>
      </c>
      <c r="P25" s="1" t="s">
        <v>13</v>
      </c>
      <c r="Q25" s="1" t="s">
        <v>34</v>
      </c>
      <c r="R25" s="1" t="s">
        <v>34</v>
      </c>
      <c r="S25" s="1" t="s">
        <v>38</v>
      </c>
      <c r="T25" s="1">
        <v>6</v>
      </c>
      <c r="U25" s="1" t="s">
        <v>28</v>
      </c>
      <c r="V25" s="2">
        <f>T25/0.8521*73.326/100</f>
        <v>5.163196807886399</v>
      </c>
      <c r="W25" s="1" t="s">
        <v>48</v>
      </c>
      <c r="X25" s="1" t="s">
        <v>83</v>
      </c>
    </row>
    <row r="26" spans="1:25" ht="12.75">
      <c r="A26" s="1" t="s">
        <v>73</v>
      </c>
      <c r="B26" s="1">
        <v>506</v>
      </c>
      <c r="C26" s="4" t="s">
        <v>84</v>
      </c>
      <c r="D26" s="1" t="s">
        <v>34</v>
      </c>
      <c r="E26" s="1" t="s">
        <v>34</v>
      </c>
      <c r="F26" s="1" t="s">
        <v>34</v>
      </c>
      <c r="G26" s="2" t="s">
        <v>34</v>
      </c>
      <c r="H26" s="7">
        <v>1500</v>
      </c>
      <c r="I26" s="7">
        <v>1000</v>
      </c>
      <c r="J26" s="1" t="s">
        <v>28</v>
      </c>
      <c r="K26" s="2">
        <f>I26/0.8521*73.326/100</f>
        <v>860.5328013143996</v>
      </c>
      <c r="L26" s="1">
        <v>200</v>
      </c>
      <c r="M26" s="1" t="s">
        <v>28</v>
      </c>
      <c r="N26" s="2">
        <f>L26/0.8521*73.326/100</f>
        <v>172.10656026287995</v>
      </c>
      <c r="O26" s="1" t="s">
        <v>34</v>
      </c>
      <c r="P26" s="1" t="s">
        <v>34</v>
      </c>
      <c r="Q26" s="8">
        <v>-237505.29</v>
      </c>
      <c r="R26" s="1" t="s">
        <v>28</v>
      </c>
      <c r="S26" s="1" t="s">
        <v>85</v>
      </c>
      <c r="T26" s="1">
        <v>3</v>
      </c>
      <c r="U26" s="1" t="s">
        <v>39</v>
      </c>
      <c r="V26" s="2">
        <f>T26/100*N26</f>
        <v>5.163196807886399</v>
      </c>
      <c r="W26" s="1" t="s">
        <v>48</v>
      </c>
      <c r="X26" s="1" t="s">
        <v>86</v>
      </c>
      <c r="Y26" s="4" t="s">
        <v>87</v>
      </c>
    </row>
    <row r="27" spans="1:25" ht="12.75">
      <c r="A27" s="1" t="s">
        <v>73</v>
      </c>
      <c r="B27" s="1">
        <v>512</v>
      </c>
      <c r="C27" s="4" t="s">
        <v>88</v>
      </c>
      <c r="D27" s="1">
        <v>118</v>
      </c>
      <c r="E27" s="1" t="s">
        <v>28</v>
      </c>
      <c r="F27" s="1">
        <v>86.14</v>
      </c>
      <c r="G27" s="2">
        <f>F27*0.8521</f>
        <v>73.399894</v>
      </c>
      <c r="H27" s="7">
        <v>10000</v>
      </c>
      <c r="I27" s="1">
        <v>250</v>
      </c>
      <c r="J27" s="1" t="s">
        <v>28</v>
      </c>
      <c r="K27" s="2">
        <f>I27/0.8521*73.326/100</f>
        <v>215.1332003285999</v>
      </c>
      <c r="L27" s="1">
        <v>50</v>
      </c>
      <c r="M27" s="1" t="s">
        <v>28</v>
      </c>
      <c r="N27" s="2">
        <f>L27/0.8521*73.326/100</f>
        <v>43.02664006571999</v>
      </c>
      <c r="O27" s="8">
        <v>500000</v>
      </c>
      <c r="P27" s="1" t="s">
        <v>28</v>
      </c>
      <c r="Q27" s="8">
        <v>430425.12</v>
      </c>
      <c r="R27" s="1" t="s">
        <v>28</v>
      </c>
      <c r="S27" s="1" t="s">
        <v>89</v>
      </c>
      <c r="T27" s="1">
        <v>4</v>
      </c>
      <c r="U27" s="1" t="s">
        <v>39</v>
      </c>
      <c r="V27" s="2">
        <f>T27/100*N27</f>
        <v>1.7210656026287996</v>
      </c>
      <c r="W27" s="1" t="s">
        <v>34</v>
      </c>
      <c r="X27" s="1" t="s">
        <v>81</v>
      </c>
      <c r="Y27" s="4" t="s">
        <v>79</v>
      </c>
    </row>
    <row r="28" spans="1:24" ht="12.75">
      <c r="A28" s="1" t="s">
        <v>73</v>
      </c>
      <c r="B28" s="1">
        <v>513</v>
      </c>
      <c r="C28" s="4" t="s">
        <v>90</v>
      </c>
      <c r="D28" s="1">
        <v>15</v>
      </c>
      <c r="E28" s="1" t="s">
        <v>28</v>
      </c>
      <c r="F28" s="1">
        <v>10.95</v>
      </c>
      <c r="G28" s="2">
        <f>F28*0.8521</f>
        <v>9.330494999999999</v>
      </c>
      <c r="H28" s="7">
        <v>30000</v>
      </c>
      <c r="I28" s="7">
        <v>100</v>
      </c>
      <c r="J28" s="1" t="s">
        <v>28</v>
      </c>
      <c r="K28" s="2">
        <f>I28/0.8521*73.326/100</f>
        <v>86.05328013143998</v>
      </c>
      <c r="L28" s="1">
        <v>20</v>
      </c>
      <c r="M28" s="1" t="s">
        <v>28</v>
      </c>
      <c r="N28" s="2">
        <f>L28/0.8521*73.326/100</f>
        <v>17.210656026287992</v>
      </c>
      <c r="O28" s="8">
        <v>80000</v>
      </c>
      <c r="P28" s="1" t="s">
        <v>28</v>
      </c>
      <c r="Q28" s="8">
        <v>184054.65</v>
      </c>
      <c r="R28" s="1" t="s">
        <v>28</v>
      </c>
      <c r="S28" s="1" t="s">
        <v>44</v>
      </c>
      <c r="T28" s="1">
        <v>5</v>
      </c>
      <c r="U28" s="1" t="s">
        <v>39</v>
      </c>
      <c r="V28" s="2">
        <f>T28/100*N28</f>
        <v>0.8605328013143997</v>
      </c>
      <c r="W28" s="1" t="s">
        <v>31</v>
      </c>
      <c r="X28" s="1" t="s">
        <v>91</v>
      </c>
    </row>
    <row r="29" spans="1:14" ht="12.75">
      <c r="A29" s="1"/>
      <c r="B29" s="1"/>
      <c r="C29" s="6"/>
      <c r="I29" s="1"/>
      <c r="J29" s="1"/>
      <c r="K29" s="2"/>
      <c r="L29" s="1"/>
      <c r="M29" s="1"/>
      <c r="N29" s="1"/>
    </row>
    <row r="30" spans="1:25" ht="12.75">
      <c r="A30" s="1" t="s">
        <v>92</v>
      </c>
      <c r="B30" s="1">
        <v>601</v>
      </c>
      <c r="C30" s="4" t="s">
        <v>93</v>
      </c>
      <c r="D30" s="1">
        <v>335</v>
      </c>
      <c r="E30" s="1" t="s">
        <v>28</v>
      </c>
      <c r="F30" s="1">
        <v>244.55</v>
      </c>
      <c r="G30" s="2">
        <f>F30*0.8521</f>
        <v>208.381055</v>
      </c>
      <c r="H30" s="7">
        <v>8000</v>
      </c>
      <c r="I30" s="1">
        <v>250</v>
      </c>
      <c r="J30" s="1" t="s">
        <v>28</v>
      </c>
      <c r="K30" s="2">
        <f>I30/0.8521*73.326/100</f>
        <v>215.1332003285999</v>
      </c>
      <c r="L30" s="1">
        <v>50</v>
      </c>
      <c r="M30" s="1" t="s">
        <v>28</v>
      </c>
      <c r="N30" s="2">
        <f>L30/0.8521*73.326/100</f>
        <v>43.02664006571999</v>
      </c>
      <c r="O30" s="7">
        <v>1056049</v>
      </c>
      <c r="P30" s="1" t="s">
        <v>28</v>
      </c>
      <c r="Q30" s="8">
        <v>303349.2</v>
      </c>
      <c r="R30" s="1" t="s">
        <v>28</v>
      </c>
      <c r="S30" s="1" t="s">
        <v>44</v>
      </c>
      <c r="T30" s="1">
        <v>23</v>
      </c>
      <c r="U30" s="1" t="s">
        <v>28</v>
      </c>
      <c r="V30" s="2">
        <f>T30/0.8521*73.326/100</f>
        <v>19.792254430231193</v>
      </c>
      <c r="W30" s="1" t="s">
        <v>34</v>
      </c>
      <c r="X30" s="1" t="s">
        <v>94</v>
      </c>
      <c r="Y30" s="4" t="s">
        <v>79</v>
      </c>
    </row>
    <row r="31" spans="1:24" ht="12.75">
      <c r="A31" s="1" t="s">
        <v>92</v>
      </c>
      <c r="B31" s="1">
        <v>602</v>
      </c>
      <c r="C31" s="4" t="s">
        <v>95</v>
      </c>
      <c r="D31" s="1">
        <v>88</v>
      </c>
      <c r="E31" s="1" t="s">
        <v>28</v>
      </c>
      <c r="F31" s="1">
        <v>64.24</v>
      </c>
      <c r="G31" s="2">
        <f>F31*0.8521</f>
        <v>54.73890399999999</v>
      </c>
      <c r="H31" s="7">
        <v>20000</v>
      </c>
      <c r="I31" s="1">
        <v>100</v>
      </c>
      <c r="J31" s="1" t="s">
        <v>28</v>
      </c>
      <c r="K31" s="2">
        <f>I31/0.8521*73.326/100</f>
        <v>86.05328013143998</v>
      </c>
      <c r="L31" s="1">
        <v>20</v>
      </c>
      <c r="M31" s="1" t="s">
        <v>28</v>
      </c>
      <c r="N31" s="2">
        <f>L31/0.8521*73.326/100</f>
        <v>17.210656026287992</v>
      </c>
      <c r="O31" s="7">
        <v>700000</v>
      </c>
      <c r="P31" s="1" t="s">
        <v>28</v>
      </c>
      <c r="Q31" s="8">
        <v>184085.53</v>
      </c>
      <c r="R31" s="1" t="s">
        <v>28</v>
      </c>
      <c r="S31" s="1" t="s">
        <v>44</v>
      </c>
      <c r="T31" s="1">
        <v>6</v>
      </c>
      <c r="U31" s="1" t="s">
        <v>28</v>
      </c>
      <c r="V31" s="2">
        <f>T31/0.8521*73.326/100</f>
        <v>5.163196807886399</v>
      </c>
      <c r="W31" s="1" t="s">
        <v>48</v>
      </c>
      <c r="X31" s="1" t="s">
        <v>96</v>
      </c>
    </row>
    <row r="32" spans="1:24" ht="12.75">
      <c r="A32" s="1" t="s">
        <v>92</v>
      </c>
      <c r="B32" s="1">
        <v>604</v>
      </c>
      <c r="C32" s="4" t="s">
        <v>97</v>
      </c>
      <c r="D32" s="1">
        <v>15.5</v>
      </c>
      <c r="E32" s="1" t="s">
        <v>28</v>
      </c>
      <c r="F32" s="1">
        <v>11.32</v>
      </c>
      <c r="G32" s="2">
        <f>F32*0.8521</f>
        <v>9.645772</v>
      </c>
      <c r="H32" s="7">
        <v>20000</v>
      </c>
      <c r="I32" s="1">
        <v>100</v>
      </c>
      <c r="J32" s="1" t="s">
        <v>28</v>
      </c>
      <c r="K32" s="2">
        <f>I32/0.8521*73.326/100</f>
        <v>86.05328013143998</v>
      </c>
      <c r="L32" s="1">
        <v>20</v>
      </c>
      <c r="M32" s="1" t="s">
        <v>28</v>
      </c>
      <c r="N32" s="2">
        <f>L32/0.8521*73.326/100</f>
        <v>17.210656026287992</v>
      </c>
      <c r="O32" s="8">
        <v>20000</v>
      </c>
      <c r="P32" s="1" t="s">
        <v>28</v>
      </c>
      <c r="Q32" s="8">
        <v>100818.08</v>
      </c>
      <c r="R32" s="1" t="s">
        <v>28</v>
      </c>
      <c r="S32" s="1" t="s">
        <v>44</v>
      </c>
      <c r="T32" s="1">
        <v>7</v>
      </c>
      <c r="U32" s="1" t="s">
        <v>39</v>
      </c>
      <c r="V32" s="2">
        <f>T32/100*N32</f>
        <v>1.2047459218401595</v>
      </c>
      <c r="W32" s="1" t="s">
        <v>48</v>
      </c>
      <c r="X32" s="1" t="s">
        <v>98</v>
      </c>
    </row>
    <row r="33" spans="1:24" ht="12.75">
      <c r="A33" s="1" t="s">
        <v>92</v>
      </c>
      <c r="B33" s="1">
        <v>605</v>
      </c>
      <c r="C33" s="4" t="s">
        <v>99</v>
      </c>
      <c r="D33" s="1">
        <v>9</v>
      </c>
      <c r="E33" s="1" t="s">
        <v>28</v>
      </c>
      <c r="F33" s="1">
        <v>6.57</v>
      </c>
      <c r="G33" s="2">
        <f>F33*0.8521</f>
        <v>5.598297</v>
      </c>
      <c r="H33" s="7">
        <v>29176</v>
      </c>
      <c r="I33" s="1">
        <v>100</v>
      </c>
      <c r="J33" s="1" t="s">
        <v>28</v>
      </c>
      <c r="K33" s="2">
        <f>I33/0.8521*73.326/100</f>
        <v>86.05328013143998</v>
      </c>
      <c r="L33" s="1">
        <v>20</v>
      </c>
      <c r="M33" s="1" t="s">
        <v>28</v>
      </c>
      <c r="N33" s="2">
        <f>L33/0.8521*73.326/100</f>
        <v>17.210656026287992</v>
      </c>
      <c r="O33" s="8">
        <v>11875.91</v>
      </c>
      <c r="P33" s="1" t="s">
        <v>28</v>
      </c>
      <c r="Q33" s="8">
        <v>101889.71</v>
      </c>
      <c r="R33" s="1" t="s">
        <v>28</v>
      </c>
      <c r="S33" s="1" t="s">
        <v>44</v>
      </c>
      <c r="T33" s="1">
        <v>0.7</v>
      </c>
      <c r="U33" s="1" t="s">
        <v>28</v>
      </c>
      <c r="V33" s="2">
        <f>T33/0.8521*73.326/100</f>
        <v>0.6023729609200797</v>
      </c>
      <c r="W33" s="1" t="s">
        <v>48</v>
      </c>
      <c r="X33" s="1" t="s">
        <v>100</v>
      </c>
    </row>
    <row r="34" spans="1:14" ht="12.75">
      <c r="A34" s="1"/>
      <c r="B34" s="1"/>
      <c r="C34" s="6"/>
      <c r="I34" s="1"/>
      <c r="J34" s="1"/>
      <c r="K34" s="2"/>
      <c r="L34" s="1"/>
      <c r="M34" s="1"/>
      <c r="N34" s="1"/>
    </row>
    <row r="35" spans="1:24" ht="12.75">
      <c r="A35" s="1" t="s">
        <v>101</v>
      </c>
      <c r="B35" s="1">
        <v>703</v>
      </c>
      <c r="C35" s="4" t="s">
        <v>102</v>
      </c>
      <c r="D35" s="1" t="s">
        <v>34</v>
      </c>
      <c r="E35" s="1" t="s">
        <v>34</v>
      </c>
      <c r="F35" s="1">
        <v>235</v>
      </c>
      <c r="G35" s="2">
        <f>F35*0.8521</f>
        <v>200.24349999999998</v>
      </c>
      <c r="H35" s="7">
        <v>2867</v>
      </c>
      <c r="I35" s="1">
        <v>100</v>
      </c>
      <c r="J35" s="1" t="s">
        <v>13</v>
      </c>
      <c r="K35" s="2">
        <f>I35/0.8521</f>
        <v>117.35711770918907</v>
      </c>
      <c r="L35" s="1">
        <v>100</v>
      </c>
      <c r="M35" s="1" t="s">
        <v>13</v>
      </c>
      <c r="N35" s="2">
        <f>L35/0.8521</f>
        <v>117.35711770918907</v>
      </c>
      <c r="O35" s="8">
        <v>89089.75</v>
      </c>
      <c r="P35" s="1" t="s">
        <v>13</v>
      </c>
      <c r="Q35" s="8">
        <v>1560.37</v>
      </c>
      <c r="R35" s="1" t="s">
        <v>13</v>
      </c>
      <c r="S35" s="1" t="s">
        <v>44</v>
      </c>
      <c r="T35" s="1">
        <v>6</v>
      </c>
      <c r="U35" s="1" t="s">
        <v>13</v>
      </c>
      <c r="V35" s="2">
        <f>T35/0.8521</f>
        <v>7.041427062551344</v>
      </c>
      <c r="W35" s="1" t="s">
        <v>31</v>
      </c>
      <c r="X35" s="1" t="s">
        <v>103</v>
      </c>
    </row>
    <row r="36" spans="1:24" ht="12.75">
      <c r="A36" s="1" t="s">
        <v>101</v>
      </c>
      <c r="B36" s="1">
        <v>704</v>
      </c>
      <c r="C36" s="4" t="s">
        <v>104</v>
      </c>
      <c r="D36" s="1" t="s">
        <v>34</v>
      </c>
      <c r="E36" s="1" t="s">
        <v>34</v>
      </c>
      <c r="F36" s="1">
        <v>35</v>
      </c>
      <c r="G36" s="2">
        <f>F36*0.8521</f>
        <v>29.8235</v>
      </c>
      <c r="H36" s="7">
        <v>2100</v>
      </c>
      <c r="I36" s="1">
        <v>50</v>
      </c>
      <c r="J36" s="1" t="s">
        <v>13</v>
      </c>
      <c r="K36" s="2">
        <f>I36/0.8521</f>
        <v>58.678558854594534</v>
      </c>
      <c r="L36" s="1">
        <v>50</v>
      </c>
      <c r="M36" s="1" t="s">
        <v>13</v>
      </c>
      <c r="N36" s="2">
        <f>L36/0.8521</f>
        <v>58.678558854594534</v>
      </c>
      <c r="O36" s="8">
        <v>10000</v>
      </c>
      <c r="P36" s="1" t="s">
        <v>13</v>
      </c>
      <c r="Q36" s="1" t="s">
        <v>34</v>
      </c>
      <c r="R36" s="1" t="s">
        <v>34</v>
      </c>
      <c r="S36" s="1" t="s">
        <v>105</v>
      </c>
      <c r="T36" s="1">
        <v>3.5</v>
      </c>
      <c r="U36" s="1" t="s">
        <v>39</v>
      </c>
      <c r="V36" s="2">
        <f>T36/100*N36</f>
        <v>2.053749559910809</v>
      </c>
      <c r="W36" s="1" t="s">
        <v>31</v>
      </c>
      <c r="X36" s="1" t="s">
        <v>106</v>
      </c>
    </row>
    <row r="37" spans="1:24" ht="12.75">
      <c r="A37" s="1" t="s">
        <v>101</v>
      </c>
      <c r="B37" s="1">
        <v>705</v>
      </c>
      <c r="C37" s="4" t="s">
        <v>107</v>
      </c>
      <c r="D37" s="1" t="s">
        <v>34</v>
      </c>
      <c r="E37" s="1" t="s">
        <v>34</v>
      </c>
      <c r="F37" s="1">
        <v>70</v>
      </c>
      <c r="G37" s="2">
        <f>F37*0.8521</f>
        <v>59.647</v>
      </c>
      <c r="H37" s="7">
        <v>2300</v>
      </c>
      <c r="I37" s="1">
        <v>100</v>
      </c>
      <c r="J37" s="1" t="s">
        <v>13</v>
      </c>
      <c r="K37" s="2">
        <f>I37/0.8521</f>
        <v>117.35711770918907</v>
      </c>
      <c r="L37" s="1">
        <v>100</v>
      </c>
      <c r="M37" s="1" t="s">
        <v>13</v>
      </c>
      <c r="N37" s="2">
        <f>L37/0.8521</f>
        <v>117.35711770918907</v>
      </c>
      <c r="O37" s="7">
        <v>12000</v>
      </c>
      <c r="P37" s="1" t="s">
        <v>13</v>
      </c>
      <c r="Q37" s="1">
        <v>96.65</v>
      </c>
      <c r="R37" s="1" t="s">
        <v>13</v>
      </c>
      <c r="S37" s="1" t="s">
        <v>44</v>
      </c>
      <c r="T37" s="1">
        <v>2.5</v>
      </c>
      <c r="U37" s="1" t="s">
        <v>39</v>
      </c>
      <c r="V37" s="2">
        <f>T37/100*N37</f>
        <v>2.933927942729727</v>
      </c>
      <c r="W37" s="1" t="s">
        <v>48</v>
      </c>
      <c r="X37" s="1" t="s">
        <v>108</v>
      </c>
    </row>
    <row r="38" spans="1:24" ht="12.75">
      <c r="A38" s="1" t="s">
        <v>101</v>
      </c>
      <c r="B38" s="1">
        <v>706</v>
      </c>
      <c r="C38" s="4" t="s">
        <v>109</v>
      </c>
      <c r="D38" s="1">
        <v>75</v>
      </c>
      <c r="E38" s="1" t="s">
        <v>28</v>
      </c>
      <c r="F38" s="1">
        <v>54.75</v>
      </c>
      <c r="G38" s="2">
        <f>F38*0.8521</f>
        <v>46.652474999999995</v>
      </c>
      <c r="H38" s="7">
        <v>17000</v>
      </c>
      <c r="I38" s="1">
        <v>50</v>
      </c>
      <c r="J38" s="1" t="s">
        <v>28</v>
      </c>
      <c r="K38" s="2">
        <f>I38/0.8521*73.326/100</f>
        <v>43.02664006571999</v>
      </c>
      <c r="L38" s="1">
        <v>50</v>
      </c>
      <c r="M38" s="1" t="s">
        <v>28</v>
      </c>
      <c r="N38" s="2">
        <f>L38/0.8521*73.326/100</f>
        <v>43.02664006571999</v>
      </c>
      <c r="O38" s="1" t="s">
        <v>34</v>
      </c>
      <c r="P38" s="1" t="s">
        <v>34</v>
      </c>
      <c r="Q38" s="8">
        <v>7218.41</v>
      </c>
      <c r="R38" s="1" t="s">
        <v>28</v>
      </c>
      <c r="S38" s="1" t="s">
        <v>44</v>
      </c>
      <c r="T38" s="1">
        <v>2</v>
      </c>
      <c r="U38" s="1" t="s">
        <v>28</v>
      </c>
      <c r="V38" s="2">
        <f>T38/0.8521*73.326/100</f>
        <v>1.7210656026287992</v>
      </c>
      <c r="W38" s="1" t="s">
        <v>31</v>
      </c>
      <c r="X38" s="1" t="s">
        <v>110</v>
      </c>
    </row>
    <row r="39" spans="1:14" ht="12.75">
      <c r="A39" s="1"/>
      <c r="B39" s="1"/>
      <c r="C39" s="6"/>
      <c r="I39" s="1"/>
      <c r="J39" s="1"/>
      <c r="K39" s="2"/>
      <c r="L39" s="1"/>
      <c r="M39" s="1"/>
      <c r="N39" s="1"/>
    </row>
    <row r="40" spans="1:25" ht="12.75">
      <c r="A40" s="1" t="s">
        <v>111</v>
      </c>
      <c r="B40" s="1">
        <v>805</v>
      </c>
      <c r="C40" s="4" t="s">
        <v>112</v>
      </c>
      <c r="D40" s="1" t="s">
        <v>34</v>
      </c>
      <c r="E40" s="1" t="s">
        <v>34</v>
      </c>
      <c r="F40" s="1">
        <v>291</v>
      </c>
      <c r="G40" s="2">
        <f aca="true" t="shared" si="0" ref="G40:G45">F40*0.8521</f>
        <v>247.9611</v>
      </c>
      <c r="H40" s="7">
        <v>3000</v>
      </c>
      <c r="I40" s="1">
        <v>100</v>
      </c>
      <c r="J40" s="1" t="s">
        <v>13</v>
      </c>
      <c r="K40" s="2">
        <f>I40/0.8521</f>
        <v>117.35711770918907</v>
      </c>
      <c r="L40" s="1">
        <v>100</v>
      </c>
      <c r="M40" s="1" t="s">
        <v>13</v>
      </c>
      <c r="N40" s="2">
        <f>L40/0.8521</f>
        <v>117.35711770918907</v>
      </c>
      <c r="O40" s="8">
        <v>46430.85</v>
      </c>
      <c r="P40" s="1" t="s">
        <v>13</v>
      </c>
      <c r="Q40" s="8">
        <v>10310.02</v>
      </c>
      <c r="R40" s="1" t="s">
        <v>13</v>
      </c>
      <c r="S40" s="1" t="s">
        <v>113</v>
      </c>
      <c r="T40" s="1">
        <v>4</v>
      </c>
      <c r="U40" s="1" t="s">
        <v>13</v>
      </c>
      <c r="V40" s="2">
        <f>T40/0.8521</f>
        <v>4.6942847083675625</v>
      </c>
      <c r="W40" s="1" t="s">
        <v>34</v>
      </c>
      <c r="X40" s="1" t="s">
        <v>114</v>
      </c>
      <c r="Y40" s="4" t="s">
        <v>79</v>
      </c>
    </row>
    <row r="41" spans="1:25" ht="12.75">
      <c r="A41" s="1" t="s">
        <v>111</v>
      </c>
      <c r="B41" s="1">
        <v>806</v>
      </c>
      <c r="C41" s="4" t="s">
        <v>115</v>
      </c>
      <c r="D41" s="1" t="s">
        <v>34</v>
      </c>
      <c r="E41" s="1" t="s">
        <v>34</v>
      </c>
      <c r="F41" s="1">
        <v>267.5</v>
      </c>
      <c r="G41" s="2">
        <f t="shared" si="0"/>
        <v>227.93675</v>
      </c>
      <c r="H41" s="7">
        <v>3000</v>
      </c>
      <c r="I41" s="1">
        <v>100</v>
      </c>
      <c r="J41" s="1" t="s">
        <v>13</v>
      </c>
      <c r="K41" s="2">
        <f>I41/0.8521</f>
        <v>117.35711770918907</v>
      </c>
      <c r="L41" s="1">
        <v>100</v>
      </c>
      <c r="M41" s="1" t="s">
        <v>13</v>
      </c>
      <c r="N41" s="2">
        <f>L41/0.8521</f>
        <v>117.35711770918907</v>
      </c>
      <c r="O41" s="8">
        <v>26107.9</v>
      </c>
      <c r="P41" s="1" t="s">
        <v>13</v>
      </c>
      <c r="Q41" s="8">
        <v>33302.33</v>
      </c>
      <c r="R41" s="1" t="s">
        <v>13</v>
      </c>
      <c r="S41" s="1" t="s">
        <v>113</v>
      </c>
      <c r="T41" s="1">
        <v>4</v>
      </c>
      <c r="U41" s="1" t="s">
        <v>13</v>
      </c>
      <c r="V41" s="2">
        <f>T41/0.8521</f>
        <v>4.6942847083675625</v>
      </c>
      <c r="W41" s="1" t="s">
        <v>34</v>
      </c>
      <c r="X41" s="1" t="s">
        <v>116</v>
      </c>
      <c r="Y41" s="4" t="s">
        <v>79</v>
      </c>
    </row>
    <row r="42" spans="1:25" ht="12.75">
      <c r="A42" s="1" t="s">
        <v>111</v>
      </c>
      <c r="B42" s="1">
        <v>809</v>
      </c>
      <c r="C42" s="4" t="s">
        <v>117</v>
      </c>
      <c r="D42" s="1" t="s">
        <v>34</v>
      </c>
      <c r="E42" s="1" t="s">
        <v>34</v>
      </c>
      <c r="F42" s="1">
        <v>135</v>
      </c>
      <c r="G42" s="2">
        <f t="shared" si="0"/>
        <v>115.03349999999999</v>
      </c>
      <c r="H42" s="7">
        <v>5000</v>
      </c>
      <c r="I42" s="1">
        <v>100</v>
      </c>
      <c r="J42" s="1" t="s">
        <v>118</v>
      </c>
      <c r="K42" s="2">
        <v>100</v>
      </c>
      <c r="L42" s="1">
        <v>100</v>
      </c>
      <c r="M42" s="1" t="s">
        <v>118</v>
      </c>
      <c r="N42" s="1">
        <v>100</v>
      </c>
      <c r="O42" s="1" t="s">
        <v>34</v>
      </c>
      <c r="P42" s="1" t="s">
        <v>34</v>
      </c>
      <c r="Q42" s="1" t="s">
        <v>34</v>
      </c>
      <c r="R42" s="1" t="s">
        <v>34</v>
      </c>
      <c r="S42" s="1" t="s">
        <v>34</v>
      </c>
      <c r="T42" s="1">
        <v>2</v>
      </c>
      <c r="U42" s="1" t="s">
        <v>28</v>
      </c>
      <c r="V42" s="2">
        <f>T42/0.8521*73.326/100</f>
        <v>1.7210656026287992</v>
      </c>
      <c r="W42" s="1" t="s">
        <v>34</v>
      </c>
      <c r="X42" s="1" t="s">
        <v>119</v>
      </c>
      <c r="Y42" s="4" t="s">
        <v>79</v>
      </c>
    </row>
    <row r="43" spans="1:24" ht="12.75">
      <c r="A43" s="1" t="s">
        <v>111</v>
      </c>
      <c r="B43" s="1">
        <v>807</v>
      </c>
      <c r="C43" s="4" t="s">
        <v>120</v>
      </c>
      <c r="D43" s="1">
        <v>1.25</v>
      </c>
      <c r="E43" s="1" t="s">
        <v>28</v>
      </c>
      <c r="F43" s="1">
        <v>0.91</v>
      </c>
      <c r="G43" s="2">
        <f t="shared" si="0"/>
        <v>0.775411</v>
      </c>
      <c r="H43" s="7">
        <v>120000</v>
      </c>
      <c r="I43" s="1">
        <v>5</v>
      </c>
      <c r="J43" s="1" t="s">
        <v>28</v>
      </c>
      <c r="K43" s="2">
        <f>I43/0.8521*73.326/100</f>
        <v>4.302664006571998</v>
      </c>
      <c r="L43" s="1">
        <v>2</v>
      </c>
      <c r="M43" s="1" t="s">
        <v>28</v>
      </c>
      <c r="N43" s="2">
        <f>L43/0.8521*73.326/100</f>
        <v>1.7210656026287992</v>
      </c>
      <c r="O43" s="1" t="s">
        <v>34</v>
      </c>
      <c r="P43" s="1" t="s">
        <v>34</v>
      </c>
      <c r="Q43" s="8">
        <v>-40616.09</v>
      </c>
      <c r="R43" s="1" t="s">
        <v>28</v>
      </c>
      <c r="S43" s="1" t="s">
        <v>29</v>
      </c>
      <c r="T43" s="1">
        <v>0</v>
      </c>
      <c r="U43" s="1" t="s">
        <v>34</v>
      </c>
      <c r="V43" s="2">
        <v>0</v>
      </c>
      <c r="W43" s="1" t="s">
        <v>34</v>
      </c>
      <c r="X43" s="1" t="s">
        <v>34</v>
      </c>
    </row>
    <row r="44" spans="1:24" ht="12.75">
      <c r="A44" s="1" t="s">
        <v>111</v>
      </c>
      <c r="B44" s="1">
        <v>808</v>
      </c>
      <c r="C44" s="4" t="s">
        <v>121</v>
      </c>
      <c r="D44" s="1">
        <v>2</v>
      </c>
      <c r="E44" s="1" t="s">
        <v>28</v>
      </c>
      <c r="F44" s="1">
        <v>1.46</v>
      </c>
      <c r="G44" s="2">
        <f t="shared" si="0"/>
        <v>1.244066</v>
      </c>
      <c r="H44" s="7">
        <v>20000</v>
      </c>
      <c r="I44" s="1">
        <v>5</v>
      </c>
      <c r="J44" s="1" t="s">
        <v>28</v>
      </c>
      <c r="K44" s="2">
        <f>I44/0.8521*73.326/100</f>
        <v>4.302664006571998</v>
      </c>
      <c r="L44" s="1">
        <v>5</v>
      </c>
      <c r="M44" s="1" t="s">
        <v>28</v>
      </c>
      <c r="N44" s="2">
        <f>L44/0.8521*73.326/100</f>
        <v>4.302664006571998</v>
      </c>
      <c r="O44" s="1" t="s">
        <v>34</v>
      </c>
      <c r="P44" s="1" t="s">
        <v>34</v>
      </c>
      <c r="Q44" s="8">
        <v>-40616.09</v>
      </c>
      <c r="R44" s="1" t="s">
        <v>28</v>
      </c>
      <c r="S44" s="1" t="s">
        <v>29</v>
      </c>
      <c r="T44" s="1">
        <v>0</v>
      </c>
      <c r="U44" s="1" t="s">
        <v>34</v>
      </c>
      <c r="V44" s="2">
        <v>0</v>
      </c>
      <c r="W44" s="1" t="s">
        <v>34</v>
      </c>
      <c r="X44" s="1" t="s">
        <v>34</v>
      </c>
    </row>
    <row r="45" spans="1:24" ht="12.75">
      <c r="A45" s="1" t="s">
        <v>111</v>
      </c>
      <c r="B45" s="1">
        <v>810</v>
      </c>
      <c r="C45" s="4" t="s">
        <v>122</v>
      </c>
      <c r="D45" s="1">
        <v>14.5</v>
      </c>
      <c r="E45" s="1" t="s">
        <v>28</v>
      </c>
      <c r="F45" s="1">
        <v>10.42</v>
      </c>
      <c r="G45" s="2">
        <f t="shared" si="0"/>
        <v>8.878881999999999</v>
      </c>
      <c r="H45" s="7">
        <v>175000</v>
      </c>
      <c r="I45" s="1">
        <v>1</v>
      </c>
      <c r="J45" s="1" t="s">
        <v>123</v>
      </c>
      <c r="K45" s="2">
        <f>I45/$I$7*$K$7</f>
        <v>3.6356266666666666</v>
      </c>
      <c r="L45" s="1">
        <v>1</v>
      </c>
      <c r="M45" s="1" t="s">
        <v>123</v>
      </c>
      <c r="N45" s="2">
        <f>L45/$I$7*$K$7</f>
        <v>3.6356266666666666</v>
      </c>
      <c r="O45" s="1" t="s">
        <v>34</v>
      </c>
      <c r="P45" s="1" t="s">
        <v>34</v>
      </c>
      <c r="Q45" s="1" t="s">
        <v>34</v>
      </c>
      <c r="R45" s="1" t="s">
        <v>34</v>
      </c>
      <c r="S45" s="1" t="s">
        <v>34</v>
      </c>
      <c r="T45" s="1" t="s">
        <v>124</v>
      </c>
      <c r="U45" s="1" t="s">
        <v>34</v>
      </c>
      <c r="V45" s="2" t="s">
        <v>34</v>
      </c>
      <c r="W45" s="1" t="s">
        <v>34</v>
      </c>
      <c r="X45" s="1" t="s">
        <v>34</v>
      </c>
    </row>
    <row r="46" spans="1:14" ht="12.75">
      <c r="A46" s="1"/>
      <c r="B46" s="1"/>
      <c r="C46" s="6"/>
      <c r="I46" s="1"/>
      <c r="J46" s="1"/>
      <c r="K46" s="2"/>
      <c r="L46" s="1"/>
      <c r="M46" s="1"/>
      <c r="N46" s="1"/>
    </row>
    <row r="47" spans="1:24" ht="12.75">
      <c r="A47" s="1" t="s">
        <v>125</v>
      </c>
      <c r="B47" s="1">
        <v>901</v>
      </c>
      <c r="C47" s="4" t="s">
        <v>126</v>
      </c>
      <c r="D47" s="1" t="s">
        <v>34</v>
      </c>
      <c r="E47" s="1" t="s">
        <v>34</v>
      </c>
      <c r="F47" s="1">
        <v>175</v>
      </c>
      <c r="G47" s="2">
        <f>F47*0.8521</f>
        <v>149.1175</v>
      </c>
      <c r="H47" s="7">
        <v>1000</v>
      </c>
      <c r="I47" s="1">
        <v>200</v>
      </c>
      <c r="J47" s="1" t="s">
        <v>13</v>
      </c>
      <c r="K47" s="2">
        <f>I47/0.8521</f>
        <v>234.71423541837814</v>
      </c>
      <c r="L47" s="1">
        <v>200</v>
      </c>
      <c r="M47" s="1" t="s">
        <v>13</v>
      </c>
      <c r="N47" s="2">
        <f>L47/0.8521</f>
        <v>234.71423541837814</v>
      </c>
      <c r="O47" s="8">
        <v>3003.47</v>
      </c>
      <c r="P47" s="1" t="s">
        <v>13</v>
      </c>
      <c r="Q47" s="8">
        <v>2306.56</v>
      </c>
      <c r="R47" s="1" t="s">
        <v>13</v>
      </c>
      <c r="S47" s="1" t="s">
        <v>44</v>
      </c>
      <c r="T47" s="1">
        <v>6</v>
      </c>
      <c r="U47" s="1" t="s">
        <v>13</v>
      </c>
      <c r="V47" s="2">
        <f>T47/0.8521</f>
        <v>7.041427062551344</v>
      </c>
      <c r="W47" s="1" t="s">
        <v>48</v>
      </c>
      <c r="X47" s="1" t="s">
        <v>127</v>
      </c>
    </row>
    <row r="48" spans="1:24" ht="12.75">
      <c r="A48" s="1" t="s">
        <v>125</v>
      </c>
      <c r="B48" s="1">
        <v>902</v>
      </c>
      <c r="C48" s="4" t="s">
        <v>128</v>
      </c>
      <c r="D48" s="1" t="s">
        <v>34</v>
      </c>
      <c r="E48" s="1" t="s">
        <v>34</v>
      </c>
      <c r="F48" s="1">
        <v>47.5</v>
      </c>
      <c r="G48" s="2">
        <f>F48*0.8521</f>
        <v>40.47475</v>
      </c>
      <c r="H48" s="7">
        <v>1000</v>
      </c>
      <c r="I48" s="1">
        <v>100</v>
      </c>
      <c r="J48" s="1" t="s">
        <v>13</v>
      </c>
      <c r="K48" s="2">
        <f>I48/0.8521</f>
        <v>117.35711770918907</v>
      </c>
      <c r="L48" s="1">
        <v>100</v>
      </c>
      <c r="M48" s="1" t="s">
        <v>13</v>
      </c>
      <c r="N48" s="2">
        <f>L48/0.8521</f>
        <v>117.35711770918907</v>
      </c>
      <c r="O48" s="8">
        <v>2000</v>
      </c>
      <c r="P48" s="1" t="s">
        <v>13</v>
      </c>
      <c r="Q48" s="8">
        <v>3003.31</v>
      </c>
      <c r="R48" s="1" t="s">
        <v>13</v>
      </c>
      <c r="S48" s="1" t="s">
        <v>44</v>
      </c>
      <c r="T48" s="1">
        <v>4</v>
      </c>
      <c r="U48" s="1" t="s">
        <v>39</v>
      </c>
      <c r="V48" s="2">
        <f>T48/100*N48</f>
        <v>4.6942847083675625</v>
      </c>
      <c r="W48" s="1" t="s">
        <v>48</v>
      </c>
      <c r="X48" s="1" t="s">
        <v>129</v>
      </c>
    </row>
    <row r="49" spans="1:14" ht="12.75">
      <c r="A49" s="1"/>
      <c r="B49" s="1"/>
      <c r="C49" s="6"/>
      <c r="I49" s="1"/>
      <c r="J49" s="1"/>
      <c r="K49" s="2"/>
      <c r="L49" s="1"/>
      <c r="M49" s="1"/>
      <c r="N49" s="1"/>
    </row>
    <row r="50" spans="1:24" ht="12.75">
      <c r="A50" s="1" t="s">
        <v>130</v>
      </c>
      <c r="B50" s="1">
        <v>1007</v>
      </c>
      <c r="C50" s="4" t="s">
        <v>131</v>
      </c>
      <c r="D50" s="1" t="s">
        <v>34</v>
      </c>
      <c r="E50" s="1" t="s">
        <v>34</v>
      </c>
      <c r="F50" s="1">
        <v>155</v>
      </c>
      <c r="G50" s="2">
        <f aca="true" t="shared" si="1" ref="G50:G66">F50*0.8521</f>
        <v>132.0755</v>
      </c>
      <c r="H50" s="7">
        <v>7200</v>
      </c>
      <c r="I50" s="1">
        <v>20</v>
      </c>
      <c r="J50" s="1" t="s">
        <v>30</v>
      </c>
      <c r="K50" s="2">
        <f>I50/$I$7*$K$7</f>
        <v>72.71253333333333</v>
      </c>
      <c r="L50" s="1">
        <v>20</v>
      </c>
      <c r="M50" s="1" t="s">
        <v>30</v>
      </c>
      <c r="N50" s="2">
        <f>L50/$I$7*$K$7</f>
        <v>72.71253333333333</v>
      </c>
      <c r="O50" s="8">
        <v>22966.51</v>
      </c>
      <c r="P50" s="1" t="s">
        <v>13</v>
      </c>
      <c r="Q50" s="8">
        <v>2193.94</v>
      </c>
      <c r="R50" s="1" t="s">
        <v>13</v>
      </c>
      <c r="S50" s="1" t="s">
        <v>44</v>
      </c>
      <c r="T50" s="1">
        <v>3</v>
      </c>
      <c r="U50" s="1" t="s">
        <v>39</v>
      </c>
      <c r="V50" s="2">
        <f>T50/100*N50</f>
        <v>2.1813759999999998</v>
      </c>
      <c r="W50" s="1" t="s">
        <v>31</v>
      </c>
      <c r="X50" s="1" t="s">
        <v>132</v>
      </c>
    </row>
    <row r="51" spans="1:24" ht="12.75">
      <c r="A51" s="1" t="s">
        <v>130</v>
      </c>
      <c r="B51" s="1">
        <v>1012</v>
      </c>
      <c r="C51" s="4" t="s">
        <v>133</v>
      </c>
      <c r="D51" s="1" t="s">
        <v>34</v>
      </c>
      <c r="E51" s="1" t="s">
        <v>34</v>
      </c>
      <c r="F51" s="1">
        <v>25</v>
      </c>
      <c r="G51" s="2">
        <f t="shared" si="1"/>
        <v>21.3025</v>
      </c>
      <c r="H51" s="7">
        <v>5000</v>
      </c>
      <c r="I51" s="1">
        <v>50</v>
      </c>
      <c r="J51" s="1" t="s">
        <v>13</v>
      </c>
      <c r="K51" s="2">
        <f>I51/0.8521</f>
        <v>58.678558854594534</v>
      </c>
      <c r="L51" s="1">
        <v>50</v>
      </c>
      <c r="M51" s="1" t="s">
        <v>13</v>
      </c>
      <c r="N51" s="2">
        <f>L51/0.8521</f>
        <v>58.678558854594534</v>
      </c>
      <c r="O51" s="7" t="s">
        <v>34</v>
      </c>
      <c r="P51" s="1" t="s">
        <v>34</v>
      </c>
      <c r="Q51" s="8">
        <v>20.86</v>
      </c>
      <c r="R51" s="1" t="s">
        <v>13</v>
      </c>
      <c r="S51" s="1" t="s">
        <v>75</v>
      </c>
      <c r="T51" s="1">
        <v>0</v>
      </c>
      <c r="U51" s="1" t="s">
        <v>34</v>
      </c>
      <c r="V51" s="2">
        <v>0</v>
      </c>
      <c r="W51" s="1" t="s">
        <v>34</v>
      </c>
      <c r="X51" s="1" t="s">
        <v>34</v>
      </c>
    </row>
    <row r="52" spans="1:24" ht="12.75">
      <c r="A52" s="1" t="s">
        <v>130</v>
      </c>
      <c r="B52" s="1">
        <v>1068</v>
      </c>
      <c r="C52" s="4" t="s">
        <v>134</v>
      </c>
      <c r="D52" s="1" t="s">
        <v>34</v>
      </c>
      <c r="E52" s="1" t="s">
        <v>34</v>
      </c>
      <c r="F52" s="1">
        <v>21</v>
      </c>
      <c r="G52" s="2">
        <f t="shared" si="1"/>
        <v>17.894099999999998</v>
      </c>
      <c r="H52" s="7">
        <v>6000</v>
      </c>
      <c r="I52" s="1">
        <v>50</v>
      </c>
      <c r="J52" s="1" t="s">
        <v>13</v>
      </c>
      <c r="K52" s="2">
        <f>I52/0.8521</f>
        <v>58.678558854594534</v>
      </c>
      <c r="L52" s="1">
        <v>50</v>
      </c>
      <c r="M52" s="1" t="s">
        <v>13</v>
      </c>
      <c r="N52" s="2">
        <f>L52/0.8521</f>
        <v>58.678558854594534</v>
      </c>
      <c r="O52" s="8" t="s">
        <v>34</v>
      </c>
      <c r="P52" s="1" t="s">
        <v>34</v>
      </c>
      <c r="Q52" s="8">
        <v>15340.12</v>
      </c>
      <c r="R52" s="1" t="s">
        <v>13</v>
      </c>
      <c r="S52" s="1" t="s">
        <v>135</v>
      </c>
      <c r="T52" s="1">
        <v>2</v>
      </c>
      <c r="U52" s="1" t="s">
        <v>13</v>
      </c>
      <c r="V52" s="2">
        <f>T52/0.8521</f>
        <v>2.3471423541837813</v>
      </c>
      <c r="W52" s="1" t="s">
        <v>48</v>
      </c>
      <c r="X52" s="1" t="s">
        <v>136</v>
      </c>
    </row>
    <row r="53" spans="1:24" ht="12.75">
      <c r="A53" s="1" t="s">
        <v>130</v>
      </c>
      <c r="B53" s="1">
        <v>1015</v>
      </c>
      <c r="C53" s="4" t="s">
        <v>137</v>
      </c>
      <c r="D53" s="1">
        <v>125</v>
      </c>
      <c r="E53" s="1" t="s">
        <v>28</v>
      </c>
      <c r="F53" s="1">
        <v>91.25</v>
      </c>
      <c r="G53" s="2">
        <f t="shared" si="1"/>
        <v>77.754125</v>
      </c>
      <c r="H53" s="1">
        <v>667</v>
      </c>
      <c r="I53" s="1">
        <v>100</v>
      </c>
      <c r="J53" s="1" t="s">
        <v>28</v>
      </c>
      <c r="K53" s="2">
        <f>I53/0.8521*73.326/100</f>
        <v>86.05328013143998</v>
      </c>
      <c r="L53" s="1">
        <v>100</v>
      </c>
      <c r="M53" s="1" t="s">
        <v>28</v>
      </c>
      <c r="N53" s="2">
        <f>L53/0.8521*73.326/100</f>
        <v>86.05328013143998</v>
      </c>
      <c r="O53" s="8">
        <v>5000</v>
      </c>
      <c r="P53" s="1" t="s">
        <v>28</v>
      </c>
      <c r="Q53" s="8">
        <v>1161.44</v>
      </c>
      <c r="R53" s="1" t="s">
        <v>28</v>
      </c>
      <c r="S53" s="1" t="s">
        <v>44</v>
      </c>
      <c r="T53" s="1">
        <v>5</v>
      </c>
      <c r="U53" s="1" t="s">
        <v>28</v>
      </c>
      <c r="V53" s="2">
        <f>T53/0.8521*73.326/100</f>
        <v>4.302664006571998</v>
      </c>
      <c r="W53" s="1" t="s">
        <v>31</v>
      </c>
      <c r="X53" s="1" t="s">
        <v>132</v>
      </c>
    </row>
    <row r="54" spans="1:24" ht="12.75">
      <c r="A54" s="1" t="s">
        <v>130</v>
      </c>
      <c r="B54" s="1">
        <v>1016</v>
      </c>
      <c r="C54" s="4" t="s">
        <v>138</v>
      </c>
      <c r="D54" s="1" t="s">
        <v>34</v>
      </c>
      <c r="E54" s="1" t="s">
        <v>34</v>
      </c>
      <c r="F54" s="1">
        <v>92</v>
      </c>
      <c r="G54" s="2">
        <f t="shared" si="1"/>
        <v>78.3932</v>
      </c>
      <c r="H54" s="1">
        <v>300</v>
      </c>
      <c r="I54" s="1">
        <v>100</v>
      </c>
      <c r="J54" s="1" t="s">
        <v>13</v>
      </c>
      <c r="K54" s="2">
        <f>I54/0.8521</f>
        <v>117.35711770918907</v>
      </c>
      <c r="L54" s="1">
        <v>100</v>
      </c>
      <c r="M54" s="1" t="s">
        <v>13</v>
      </c>
      <c r="N54" s="2">
        <f>L54/0.8521</f>
        <v>117.35711770918907</v>
      </c>
      <c r="O54" s="1" t="s">
        <v>34</v>
      </c>
      <c r="P54" s="1" t="s">
        <v>34</v>
      </c>
      <c r="Q54" s="1">
        <v>186.98</v>
      </c>
      <c r="R54" s="1" t="s">
        <v>13</v>
      </c>
      <c r="S54" s="1" t="s">
        <v>105</v>
      </c>
      <c r="T54" s="1">
        <v>7</v>
      </c>
      <c r="U54" s="1" t="s">
        <v>13</v>
      </c>
      <c r="V54" s="2">
        <f>T54/0.8521</f>
        <v>8.214998239643235</v>
      </c>
      <c r="W54" s="1" t="s">
        <v>48</v>
      </c>
      <c r="X54" s="1" t="s">
        <v>139</v>
      </c>
    </row>
    <row r="55" spans="1:24" ht="12.75">
      <c r="A55" s="1" t="s">
        <v>130</v>
      </c>
      <c r="B55" s="1">
        <v>1017</v>
      </c>
      <c r="C55" s="4" t="s">
        <v>140</v>
      </c>
      <c r="D55" s="1" t="s">
        <v>34</v>
      </c>
      <c r="E55" s="1" t="s">
        <v>34</v>
      </c>
      <c r="F55" s="1">
        <v>30</v>
      </c>
      <c r="G55" s="2">
        <f t="shared" si="1"/>
        <v>25.563</v>
      </c>
      <c r="H55" s="7">
        <v>20000</v>
      </c>
      <c r="I55" s="1">
        <v>50</v>
      </c>
      <c r="J55" s="1" t="s">
        <v>13</v>
      </c>
      <c r="K55" s="2">
        <f>I55/0.8521</f>
        <v>58.678558854594534</v>
      </c>
      <c r="L55" s="1">
        <v>30</v>
      </c>
      <c r="M55" s="1" t="s">
        <v>13</v>
      </c>
      <c r="N55" s="2">
        <f>L55/0.8521</f>
        <v>35.20713531275672</v>
      </c>
      <c r="O55" s="1" t="s">
        <v>34</v>
      </c>
      <c r="P55" s="1" t="s">
        <v>34</v>
      </c>
      <c r="Q55" s="8">
        <v>6906.18</v>
      </c>
      <c r="R55" s="1" t="s">
        <v>13</v>
      </c>
      <c r="S55" s="1" t="s">
        <v>44</v>
      </c>
      <c r="T55" s="1">
        <v>0</v>
      </c>
      <c r="U55" s="1" t="s">
        <v>34</v>
      </c>
      <c r="V55" s="2">
        <v>0</v>
      </c>
      <c r="W55" s="1" t="s">
        <v>34</v>
      </c>
      <c r="X55" s="1" t="s">
        <v>34</v>
      </c>
    </row>
    <row r="56" spans="1:24" ht="12.75">
      <c r="A56" s="1" t="s">
        <v>130</v>
      </c>
      <c r="B56" s="1">
        <v>1018</v>
      </c>
      <c r="C56" s="4" t="s">
        <v>141</v>
      </c>
      <c r="D56" s="1">
        <v>93</v>
      </c>
      <c r="E56" s="1" t="s">
        <v>28</v>
      </c>
      <c r="F56" s="1">
        <v>67.89</v>
      </c>
      <c r="G56" s="2">
        <f t="shared" si="1"/>
        <v>57.849069</v>
      </c>
      <c r="H56" s="7">
        <v>1200</v>
      </c>
      <c r="I56" s="1">
        <v>100</v>
      </c>
      <c r="J56" s="1" t="s">
        <v>28</v>
      </c>
      <c r="K56" s="2">
        <f>I56/0.8521*73.326/100</f>
        <v>86.05328013143998</v>
      </c>
      <c r="L56" s="1">
        <v>100</v>
      </c>
      <c r="M56" s="1" t="s">
        <v>28</v>
      </c>
      <c r="N56" s="2">
        <f>L56/0.8521*73.326/100</f>
        <v>86.05328013143998</v>
      </c>
      <c r="O56" s="1" t="s">
        <v>34</v>
      </c>
      <c r="P56" s="1" t="s">
        <v>34</v>
      </c>
      <c r="Q56" s="8">
        <v>8657.3</v>
      </c>
      <c r="R56" s="1" t="s">
        <v>28</v>
      </c>
      <c r="S56" s="1" t="s">
        <v>44</v>
      </c>
      <c r="T56" s="1">
        <v>5</v>
      </c>
      <c r="U56" s="1" t="s">
        <v>28</v>
      </c>
      <c r="V56" s="2">
        <f>T56/0.8521*73.326/100</f>
        <v>4.302664006571998</v>
      </c>
      <c r="W56" s="1" t="s">
        <v>31</v>
      </c>
      <c r="X56" s="1" t="s">
        <v>142</v>
      </c>
    </row>
    <row r="57" spans="1:24" ht="12.75">
      <c r="A57" s="1" t="s">
        <v>130</v>
      </c>
      <c r="B57" s="1">
        <v>1019</v>
      </c>
      <c r="C57" s="4" t="s">
        <v>143</v>
      </c>
      <c r="D57" s="1" t="s">
        <v>34</v>
      </c>
      <c r="E57" s="1" t="s">
        <v>34</v>
      </c>
      <c r="F57" s="1">
        <v>50.5</v>
      </c>
      <c r="G57" s="2">
        <f t="shared" si="1"/>
        <v>43.03105</v>
      </c>
      <c r="H57" s="7">
        <v>1800</v>
      </c>
      <c r="I57" s="1">
        <v>50</v>
      </c>
      <c r="J57" s="1" t="s">
        <v>13</v>
      </c>
      <c r="K57" s="2">
        <f>I57/0.8521</f>
        <v>58.678558854594534</v>
      </c>
      <c r="L57" s="1">
        <v>50</v>
      </c>
      <c r="M57" s="1" t="s">
        <v>13</v>
      </c>
      <c r="N57" s="2">
        <f>L57/0.8521</f>
        <v>58.678558854594534</v>
      </c>
      <c r="O57" s="1">
        <v>450</v>
      </c>
      <c r="P57" s="1" t="s">
        <v>13</v>
      </c>
      <c r="Q57" s="1">
        <v>756.79</v>
      </c>
      <c r="R57" s="1" t="s">
        <v>13</v>
      </c>
      <c r="S57" s="1" t="s">
        <v>44</v>
      </c>
      <c r="T57" s="1">
        <v>2.5</v>
      </c>
      <c r="U57" s="1" t="s">
        <v>13</v>
      </c>
      <c r="V57" s="2">
        <f>T57/0.8521</f>
        <v>2.9339279427297265</v>
      </c>
      <c r="W57" s="1" t="s">
        <v>31</v>
      </c>
      <c r="X57" s="1" t="s">
        <v>144</v>
      </c>
    </row>
    <row r="58" spans="1:24" ht="12.75">
      <c r="A58" s="1" t="s">
        <v>130</v>
      </c>
      <c r="B58" s="1">
        <v>1020</v>
      </c>
      <c r="C58" s="4" t="s">
        <v>145</v>
      </c>
      <c r="D58" s="1" t="s">
        <v>34</v>
      </c>
      <c r="E58" s="1" t="s">
        <v>34</v>
      </c>
      <c r="F58" s="1">
        <v>52</v>
      </c>
      <c r="G58" s="2">
        <f t="shared" si="1"/>
        <v>44.3092</v>
      </c>
      <c r="H58" s="7">
        <v>6000</v>
      </c>
      <c r="I58" s="1">
        <v>50</v>
      </c>
      <c r="J58" s="1" t="s">
        <v>13</v>
      </c>
      <c r="K58" s="2">
        <f>I58/0.8521</f>
        <v>58.678558854594534</v>
      </c>
      <c r="L58" s="1">
        <v>50</v>
      </c>
      <c r="M58" s="1" t="s">
        <v>13</v>
      </c>
      <c r="N58" s="2">
        <f>L58/0.8521</f>
        <v>58.678558854594534</v>
      </c>
      <c r="O58" s="8" t="s">
        <v>34</v>
      </c>
      <c r="P58" s="1" t="s">
        <v>34</v>
      </c>
      <c r="Q58" s="1" t="s">
        <v>34</v>
      </c>
      <c r="R58" s="1" t="s">
        <v>34</v>
      </c>
      <c r="S58" s="1" t="s">
        <v>34</v>
      </c>
      <c r="T58" s="1">
        <v>2.5</v>
      </c>
      <c r="U58" s="1" t="s">
        <v>13</v>
      </c>
      <c r="V58" s="2">
        <f>T58/0.8521</f>
        <v>2.9339279427297265</v>
      </c>
      <c r="W58" s="1" t="s">
        <v>31</v>
      </c>
      <c r="X58" s="1" t="s">
        <v>146</v>
      </c>
    </row>
    <row r="59" spans="1:24" ht="12.75">
      <c r="A59" s="1" t="s">
        <v>130</v>
      </c>
      <c r="B59" s="1">
        <v>1021</v>
      </c>
      <c r="C59" s="4" t="s">
        <v>147</v>
      </c>
      <c r="D59" s="1">
        <v>125</v>
      </c>
      <c r="E59" s="1" t="s">
        <v>28</v>
      </c>
      <c r="F59" s="1">
        <v>91.25</v>
      </c>
      <c r="G59" s="2">
        <f t="shared" si="1"/>
        <v>77.754125</v>
      </c>
      <c r="H59" s="7">
        <v>1300</v>
      </c>
      <c r="I59" s="1">
        <v>100</v>
      </c>
      <c r="J59" s="1" t="s">
        <v>28</v>
      </c>
      <c r="K59" s="2">
        <f>I59/0.8521*73.326/100</f>
        <v>86.05328013143998</v>
      </c>
      <c r="L59" s="1">
        <v>100</v>
      </c>
      <c r="M59" s="1" t="s">
        <v>28</v>
      </c>
      <c r="N59" s="2">
        <f>L59/0.8521*73.326/100</f>
        <v>86.05328013143998</v>
      </c>
      <c r="O59" s="1" t="s">
        <v>148</v>
      </c>
      <c r="P59" s="1" t="s">
        <v>28</v>
      </c>
      <c r="Q59" s="8">
        <v>1185.66</v>
      </c>
      <c r="R59" s="1" t="s">
        <v>28</v>
      </c>
      <c r="S59" s="1" t="s">
        <v>149</v>
      </c>
      <c r="T59" s="1">
        <v>5</v>
      </c>
      <c r="U59" s="1" t="s">
        <v>28</v>
      </c>
      <c r="V59" s="2">
        <f>T59/0.8521*73.326/100</f>
        <v>4.302664006571998</v>
      </c>
      <c r="W59" s="1" t="s">
        <v>31</v>
      </c>
      <c r="X59" s="1" t="s">
        <v>150</v>
      </c>
    </row>
    <row r="60" spans="1:24" ht="12.75">
      <c r="A60" s="1" t="s">
        <v>130</v>
      </c>
      <c r="B60" s="1">
        <v>1022</v>
      </c>
      <c r="C60" s="4" t="s">
        <v>151</v>
      </c>
      <c r="D60" s="7">
        <v>11000</v>
      </c>
      <c r="E60" s="1" t="s">
        <v>28</v>
      </c>
      <c r="F60" s="1">
        <v>803</v>
      </c>
      <c r="G60" s="2">
        <f t="shared" si="1"/>
        <v>684.2363</v>
      </c>
      <c r="H60" s="1">
        <v>130</v>
      </c>
      <c r="I60" s="1">
        <v>500</v>
      </c>
      <c r="J60" s="1" t="s">
        <v>28</v>
      </c>
      <c r="K60" s="2">
        <f>I60/0.8521*73.326/100</f>
        <v>430.2664006571998</v>
      </c>
      <c r="L60" s="1">
        <v>500</v>
      </c>
      <c r="M60" s="1" t="s">
        <v>28</v>
      </c>
      <c r="N60" s="2">
        <f>L60/0.8521*73.326/100</f>
        <v>430.2664006571998</v>
      </c>
      <c r="O60" s="1" t="s">
        <v>34</v>
      </c>
      <c r="P60" s="1" t="s">
        <v>34</v>
      </c>
      <c r="Q60" s="1" t="s">
        <v>34</v>
      </c>
      <c r="R60" s="1" t="s">
        <v>34</v>
      </c>
      <c r="S60" s="1" t="s">
        <v>34</v>
      </c>
      <c r="T60" s="1">
        <v>0</v>
      </c>
      <c r="U60" s="1" t="s">
        <v>34</v>
      </c>
      <c r="V60" s="2">
        <v>0</v>
      </c>
      <c r="W60" s="1" t="s">
        <v>34</v>
      </c>
      <c r="X60" s="1" t="s">
        <v>34</v>
      </c>
    </row>
    <row r="61" spans="1:24" ht="12.75">
      <c r="A61" s="1" t="s">
        <v>130</v>
      </c>
      <c r="B61" s="1">
        <v>1023</v>
      </c>
      <c r="C61" s="4" t="s">
        <v>152</v>
      </c>
      <c r="D61" s="1" t="s">
        <v>34</v>
      </c>
      <c r="E61" s="1" t="s">
        <v>34</v>
      </c>
      <c r="F61" s="1">
        <v>66</v>
      </c>
      <c r="G61" s="2">
        <f t="shared" si="1"/>
        <v>56.2386</v>
      </c>
      <c r="H61" s="7">
        <v>1600</v>
      </c>
      <c r="I61" s="1">
        <v>100</v>
      </c>
      <c r="J61" s="1" t="s">
        <v>13</v>
      </c>
      <c r="K61" s="2">
        <f>I61/0.8521</f>
        <v>117.35711770918907</v>
      </c>
      <c r="L61" s="1">
        <v>50</v>
      </c>
      <c r="M61" s="1" t="s">
        <v>13</v>
      </c>
      <c r="N61" s="2">
        <f>L61/0.8521</f>
        <v>58.678558854594534</v>
      </c>
      <c r="O61" s="1" t="s">
        <v>34</v>
      </c>
      <c r="P61" s="1" t="s">
        <v>34</v>
      </c>
      <c r="Q61" s="1" t="s">
        <v>34</v>
      </c>
      <c r="R61" s="1" t="s">
        <v>34</v>
      </c>
      <c r="S61" s="1" t="s">
        <v>34</v>
      </c>
      <c r="T61" s="1" t="s">
        <v>124</v>
      </c>
      <c r="U61" s="1" t="s">
        <v>34</v>
      </c>
      <c r="V61" s="2" t="s">
        <v>34</v>
      </c>
      <c r="W61" s="1" t="s">
        <v>34</v>
      </c>
      <c r="X61" s="1" t="s">
        <v>34</v>
      </c>
    </row>
    <row r="62" spans="1:24" ht="12.75">
      <c r="A62" s="1" t="s">
        <v>130</v>
      </c>
      <c r="B62" s="1">
        <v>1024</v>
      </c>
      <c r="C62" s="4" t="s">
        <v>153</v>
      </c>
      <c r="D62" s="1" t="s">
        <v>34</v>
      </c>
      <c r="E62" s="1" t="s">
        <v>34</v>
      </c>
      <c r="F62" s="1">
        <v>13.5</v>
      </c>
      <c r="G62" s="2">
        <f t="shared" si="1"/>
        <v>11.50335</v>
      </c>
      <c r="H62" s="7">
        <v>99875</v>
      </c>
      <c r="I62" s="1">
        <v>10</v>
      </c>
      <c r="J62" s="1" t="s">
        <v>30</v>
      </c>
      <c r="K62" s="2">
        <f>I62/$I$7*$K$7</f>
        <v>36.35626666666666</v>
      </c>
      <c r="L62" s="1">
        <v>1.25</v>
      </c>
      <c r="M62" s="1" t="s">
        <v>30</v>
      </c>
      <c r="N62" s="2">
        <f>L62/$I$7*$K$7</f>
        <v>4.544533333333333</v>
      </c>
      <c r="O62" s="7">
        <v>40000</v>
      </c>
      <c r="P62" s="1" t="s">
        <v>30</v>
      </c>
      <c r="Q62" s="1" t="s">
        <v>34</v>
      </c>
      <c r="R62" s="1" t="s">
        <v>34</v>
      </c>
      <c r="S62" s="1" t="s">
        <v>34</v>
      </c>
      <c r="T62" s="1" t="s">
        <v>124</v>
      </c>
      <c r="U62" s="1" t="s">
        <v>34</v>
      </c>
      <c r="V62" s="2" t="s">
        <v>34</v>
      </c>
      <c r="W62" s="1" t="s">
        <v>34</v>
      </c>
      <c r="X62" s="1" t="s">
        <v>34</v>
      </c>
    </row>
    <row r="63" spans="1:24" ht="12.75">
      <c r="A63" s="1" t="s">
        <v>130</v>
      </c>
      <c r="B63" s="1">
        <v>1025</v>
      </c>
      <c r="C63" s="4" t="s">
        <v>154</v>
      </c>
      <c r="D63" s="1" t="s">
        <v>34</v>
      </c>
      <c r="E63" s="1" t="s">
        <v>34</v>
      </c>
      <c r="F63" s="1">
        <v>710</v>
      </c>
      <c r="G63" s="2">
        <f t="shared" si="1"/>
        <v>604.991</v>
      </c>
      <c r="H63" s="7">
        <v>1250</v>
      </c>
      <c r="I63" s="1">
        <v>1</v>
      </c>
      <c r="J63" s="1" t="s">
        <v>30</v>
      </c>
      <c r="K63" s="2">
        <f>I63/$I$7*$K$7</f>
        <v>3.6356266666666666</v>
      </c>
      <c r="L63" s="1">
        <v>1</v>
      </c>
      <c r="M63" s="1" t="s">
        <v>30</v>
      </c>
      <c r="N63" s="2">
        <f>L63/$I$7*$K$7</f>
        <v>3.6356266666666666</v>
      </c>
      <c r="O63" s="1" t="s">
        <v>34</v>
      </c>
      <c r="P63" s="1" t="s">
        <v>34</v>
      </c>
      <c r="Q63" s="1" t="s">
        <v>34</v>
      </c>
      <c r="R63" s="1" t="s">
        <v>34</v>
      </c>
      <c r="S63" s="1" t="s">
        <v>34</v>
      </c>
      <c r="T63" s="1" t="s">
        <v>34</v>
      </c>
      <c r="U63" s="1" t="s">
        <v>34</v>
      </c>
      <c r="V63" s="2" t="s">
        <v>34</v>
      </c>
      <c r="W63" s="1" t="s">
        <v>34</v>
      </c>
      <c r="X63" s="1" t="s">
        <v>34</v>
      </c>
    </row>
    <row r="64" spans="1:25" ht="12.75">
      <c r="A64" s="1" t="s">
        <v>130</v>
      </c>
      <c r="B64" s="1">
        <v>1026</v>
      </c>
      <c r="C64" s="4" t="s">
        <v>155</v>
      </c>
      <c r="D64" s="1" t="s">
        <v>34</v>
      </c>
      <c r="E64" s="1" t="s">
        <v>34</v>
      </c>
      <c r="F64" s="1">
        <v>50</v>
      </c>
      <c r="G64" s="2">
        <f t="shared" si="1"/>
        <v>42.605</v>
      </c>
      <c r="H64" s="1">
        <v>500</v>
      </c>
      <c r="I64" s="1">
        <v>50</v>
      </c>
      <c r="J64" s="1" t="s">
        <v>13</v>
      </c>
      <c r="K64" s="2">
        <f>I64/0.8521</f>
        <v>58.678558854594534</v>
      </c>
      <c r="L64" s="1">
        <v>50</v>
      </c>
      <c r="M64" s="1" t="s">
        <v>13</v>
      </c>
      <c r="N64" s="2">
        <f>L64/0.8521</f>
        <v>58.678558854594534</v>
      </c>
      <c r="O64" s="1" t="s">
        <v>34</v>
      </c>
      <c r="P64" s="1" t="s">
        <v>34</v>
      </c>
      <c r="Q64" s="1" t="s">
        <v>34</v>
      </c>
      <c r="R64" s="1" t="s">
        <v>34</v>
      </c>
      <c r="S64" s="1" t="s">
        <v>34</v>
      </c>
      <c r="T64" s="1">
        <v>2</v>
      </c>
      <c r="U64" s="1" t="s">
        <v>13</v>
      </c>
      <c r="V64" s="2">
        <f>T64/0.8521</f>
        <v>2.3471423541837813</v>
      </c>
      <c r="W64" s="1" t="s">
        <v>34</v>
      </c>
      <c r="X64" s="1" t="s">
        <v>156</v>
      </c>
      <c r="Y64" s="4" t="s">
        <v>79</v>
      </c>
    </row>
    <row r="65" spans="1:25" ht="12.75">
      <c r="A65" s="1" t="s">
        <v>130</v>
      </c>
      <c r="B65" s="1">
        <v>1027</v>
      </c>
      <c r="C65" s="4" t="s">
        <v>157</v>
      </c>
      <c r="D65" s="1" t="s">
        <v>34</v>
      </c>
      <c r="E65" s="1" t="s">
        <v>34</v>
      </c>
      <c r="F65" s="1">
        <v>32</v>
      </c>
      <c r="G65" s="2">
        <f t="shared" si="1"/>
        <v>27.2672</v>
      </c>
      <c r="H65" s="7">
        <v>1500</v>
      </c>
      <c r="I65" s="1">
        <v>50</v>
      </c>
      <c r="J65" s="1" t="s">
        <v>13</v>
      </c>
      <c r="K65" s="2">
        <f>I65/0.8521</f>
        <v>58.678558854594534</v>
      </c>
      <c r="L65" s="1">
        <v>30</v>
      </c>
      <c r="M65" s="1" t="s">
        <v>13</v>
      </c>
      <c r="N65" s="2">
        <f>L65/0.8521</f>
        <v>35.20713531275672</v>
      </c>
      <c r="O65" s="1" t="s">
        <v>34</v>
      </c>
      <c r="P65" s="1" t="s">
        <v>34</v>
      </c>
      <c r="Q65" s="1" t="s">
        <v>34</v>
      </c>
      <c r="R65" s="1" t="s">
        <v>34</v>
      </c>
      <c r="S65" s="1" t="s">
        <v>34</v>
      </c>
      <c r="T65" s="1">
        <v>1.2</v>
      </c>
      <c r="U65" s="1" t="s">
        <v>13</v>
      </c>
      <c r="V65" s="2">
        <f>T65/0.8521</f>
        <v>1.4082854125102688</v>
      </c>
      <c r="W65" s="1" t="s">
        <v>34</v>
      </c>
      <c r="X65" s="1" t="s">
        <v>156</v>
      </c>
      <c r="Y65" s="4" t="s">
        <v>79</v>
      </c>
    </row>
    <row r="66" spans="1:24" ht="12.75">
      <c r="A66" s="1" t="s">
        <v>130</v>
      </c>
      <c r="B66" s="1">
        <v>1028</v>
      </c>
      <c r="C66" s="4" t="s">
        <v>158</v>
      </c>
      <c r="D66" s="1" t="s">
        <v>34</v>
      </c>
      <c r="E66" s="1" t="s">
        <v>34</v>
      </c>
      <c r="F66" s="1">
        <v>100</v>
      </c>
      <c r="G66" s="2">
        <f t="shared" si="1"/>
        <v>85.21</v>
      </c>
      <c r="H66" s="1">
        <v>360</v>
      </c>
      <c r="I66" s="1">
        <v>100</v>
      </c>
      <c r="J66" s="1" t="s">
        <v>13</v>
      </c>
      <c r="K66" s="2">
        <f>I66/0.8521</f>
        <v>117.35711770918907</v>
      </c>
      <c r="L66" s="1">
        <v>100</v>
      </c>
      <c r="M66" s="1" t="s">
        <v>13</v>
      </c>
      <c r="N66" s="2">
        <f>L66/0.8521</f>
        <v>117.35711770918907</v>
      </c>
      <c r="O66" s="1" t="s">
        <v>34</v>
      </c>
      <c r="P66" s="1" t="s">
        <v>34</v>
      </c>
      <c r="Q66" s="1" t="s">
        <v>34</v>
      </c>
      <c r="R66" s="1" t="s">
        <v>34</v>
      </c>
      <c r="S66" s="1" t="s">
        <v>34</v>
      </c>
      <c r="T66" s="1" t="s">
        <v>124</v>
      </c>
      <c r="U66" s="1" t="s">
        <v>34</v>
      </c>
      <c r="V66" s="2" t="s">
        <v>34</v>
      </c>
      <c r="W66" s="1" t="s">
        <v>34</v>
      </c>
      <c r="X66" s="1" t="s">
        <v>34</v>
      </c>
    </row>
  </sheetData>
  <mergeCells count="6">
    <mergeCell ref="O3:S3"/>
    <mergeCell ref="T3:X3"/>
    <mergeCell ref="D3:E3"/>
    <mergeCell ref="F3:G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2003-10-22T14:25:41Z</dcterms:created>
  <dcterms:modified xsi:type="dcterms:W3CDTF">2003-10-22T14:25:52Z</dcterms:modified>
  <cp:category/>
  <cp:version/>
  <cp:contentType/>
  <cp:contentStatus/>
</cp:coreProperties>
</file>