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<sst xmlns="http://schemas.openxmlformats.org/spreadsheetml/2006/main" count="250" uniqueCount="83">
  <si>
    <t>Stock quotes for 12/30/1880</t>
  </si>
  <si>
    <t>Sector</t>
  </si>
  <si>
    <t>Unique No</t>
  </si>
  <si>
    <t>Shares</t>
  </si>
  <si>
    <t>Cash quotations</t>
  </si>
  <si>
    <t>Par Value</t>
  </si>
  <si>
    <t>Paid up Value</t>
  </si>
  <si>
    <t>Position Per Last Report</t>
  </si>
  <si>
    <t>Last Dividend, &amp;c.</t>
  </si>
  <si>
    <t>Notes</t>
  </si>
  <si>
    <t>Closing</t>
  </si>
  <si>
    <t>Currency</t>
  </si>
  <si>
    <t>Value in US$</t>
  </si>
  <si>
    <t>No</t>
  </si>
  <si>
    <t>Value</t>
  </si>
  <si>
    <t xml:space="preserve">Paid up </t>
  </si>
  <si>
    <t>Reserve</t>
  </si>
  <si>
    <t>At Working Account</t>
  </si>
  <si>
    <t>Date</t>
  </si>
  <si>
    <t>To Shareholders</t>
  </si>
  <si>
    <t>Paid in form of?</t>
  </si>
  <si>
    <t>Annually/Semi/Quarterly</t>
  </si>
  <si>
    <t>When paid or due</t>
  </si>
  <si>
    <t>Bank</t>
  </si>
  <si>
    <t>Hongkong &amp; Shanghai Banking Corporation</t>
  </si>
  <si>
    <t>% cash premium</t>
  </si>
  <si>
    <t>$</t>
  </si>
  <si>
    <t>06/30/1880</t>
  </si>
  <si>
    <t>Sterling Pounds</t>
  </si>
  <si>
    <t>Semi</t>
  </si>
  <si>
    <t>08/19/1880</t>
  </si>
  <si>
    <t>Shipping</t>
  </si>
  <si>
    <t>Shanghai Steam Navigation Co. (in liquidation)</t>
  </si>
  <si>
    <t>Taels</t>
  </si>
  <si>
    <t>N.A</t>
  </si>
  <si>
    <t>12/31/1879</t>
  </si>
  <si>
    <t>10/19/1880</t>
  </si>
  <si>
    <t>(dividends was stated as return on 2 taels capital and closing quotation was quoted as 1.15 taels nominal</t>
  </si>
  <si>
    <t>China Coast Steam Navigation Co.</t>
  </si>
  <si>
    <t>%</t>
  </si>
  <si>
    <t>08/18/1880</t>
  </si>
  <si>
    <t>Shanghai Tug Boat Association</t>
  </si>
  <si>
    <t>10/25/1880</t>
  </si>
  <si>
    <t>(did not state dividends is paid annually, semi or quarterly)</t>
  </si>
  <si>
    <t>China Shipowners' Association</t>
  </si>
  <si>
    <t>N,A</t>
  </si>
  <si>
    <t>12/29/1880</t>
  </si>
  <si>
    <t>Docks</t>
  </si>
  <si>
    <t>Shanghai Dock Co.</t>
  </si>
  <si>
    <t>07/03/1880</t>
  </si>
  <si>
    <t>Pootung Dock Co.</t>
  </si>
  <si>
    <t>Gas</t>
  </si>
  <si>
    <t>Shanghai Gas Co.</t>
  </si>
  <si>
    <t xml:space="preserve">Semi </t>
  </si>
  <si>
    <t>07/15/1880</t>
  </si>
  <si>
    <t>Compagnie du Gaz</t>
  </si>
  <si>
    <t>08/04/1880</t>
  </si>
  <si>
    <t>Insurance (Marine)</t>
  </si>
  <si>
    <t>China Traders' Insurance Co.,Limited</t>
  </si>
  <si>
    <t>04/30/1880</t>
  </si>
  <si>
    <t>07/31/1880</t>
  </si>
  <si>
    <t>(did not state dividends is paid annually, semi, or quartely)</t>
  </si>
  <si>
    <t>North-China Ins. Co.,</t>
  </si>
  <si>
    <t>04/22/1880</t>
  </si>
  <si>
    <t>Union In. Society of Canton Limited</t>
  </si>
  <si>
    <t>Annually</t>
  </si>
  <si>
    <t>05/10/1880</t>
  </si>
  <si>
    <t>Yangtsze Insurance Association</t>
  </si>
  <si>
    <t>07/16/1880</t>
  </si>
  <si>
    <t>Chinese Insurance Co.,Limited</t>
  </si>
  <si>
    <t>07/05/1880</t>
  </si>
  <si>
    <t>Insurance (Fire)</t>
  </si>
  <si>
    <t>Hongkong Fire In. Co.,Limited</t>
  </si>
  <si>
    <t>03/03/1880</t>
  </si>
  <si>
    <t>(dividends is quoted $43 per share)</t>
  </si>
  <si>
    <t>China Fire In. Co.,Limited</t>
  </si>
  <si>
    <t>03/04/1880</t>
  </si>
  <si>
    <t>Wharfs</t>
  </si>
  <si>
    <t>Shanghai &amp; H'kew Wharf Co.</t>
  </si>
  <si>
    <t>Miscellaneous</t>
  </si>
  <si>
    <t>Shanghai Waterworks Co.,Ld.</t>
  </si>
  <si>
    <t>First Year</t>
  </si>
  <si>
    <t>(strange enough, there is no closing quotation for this quote)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</si>
</sst>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29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24.7109375" style="0" bestFit="1" customWidth="1"/>
    <col min="3" max="3" width="40.140625" style="0" bestFit="1" customWidth="1"/>
    <col min="4" max="4" width="9.140625" style="1" customWidth="1"/>
    <col min="5" max="5" width="15.140625" style="0" bestFit="1" customWidth="1"/>
    <col min="6" max="6" width="11.8515625" style="2" bestFit="1" customWidth="1"/>
    <col min="9" max="9" width="14.28125" style="0" bestFit="1" customWidth="1"/>
    <col min="10" max="10" width="14.28125" style="0" customWidth="1"/>
    <col min="12" max="12" width="14.28125" style="0" bestFit="1" customWidth="1"/>
    <col min="13" max="13" width="14.28125" style="0" customWidth="1"/>
    <col min="14" max="14" width="11.7109375" style="1" bestFit="1" customWidth="1"/>
    <col min="15" max="15" width="9.140625" style="1" customWidth="1"/>
    <col min="16" max="16" width="18.00390625" style="1" bestFit="1" customWidth="1"/>
    <col min="17" max="17" width="9.140625" style="1" customWidth="1"/>
    <col min="18" max="18" width="10.140625" style="1" bestFit="1" customWidth="1"/>
    <col min="19" max="19" width="24.7109375" style="1" bestFit="1" customWidth="1"/>
    <col min="20" max="20" width="14.00390625" style="0" bestFit="1" customWidth="1"/>
    <col min="21" max="21" width="14.00390625" style="2" customWidth="1"/>
    <col min="22" max="22" width="21.57421875" style="1" bestFit="1" customWidth="1"/>
    <col min="23" max="23" width="15.7109375" style="0" bestFit="1" customWidth="1"/>
    <col min="24" max="24" width="86.7109375" style="0" bestFit="1" customWidth="1"/>
  </cols>
  <sheetData>
    <row r="1" ht="12.75">
      <c r="A1" t="s">
        <v>0</v>
      </c>
    </row>
    <row r="3" spans="1:24" ht="12.75">
      <c r="A3" s="1" t="s">
        <v>1</v>
      </c>
      <c r="B3" s="1" t="s">
        <v>2</v>
      </c>
      <c r="C3" s="3" t="s">
        <v>3</v>
      </c>
      <c r="D3" s="4" t="s">
        <v>4</v>
      </c>
      <c r="E3" s="4"/>
      <c r="G3" s="1"/>
      <c r="H3" s="4" t="s">
        <v>5</v>
      </c>
      <c r="I3" s="4"/>
      <c r="J3" s="4"/>
      <c r="K3" s="4" t="s">
        <v>6</v>
      </c>
      <c r="L3" s="4"/>
      <c r="M3" s="4"/>
      <c r="N3" s="4" t="s">
        <v>7</v>
      </c>
      <c r="O3" s="4"/>
      <c r="P3" s="4"/>
      <c r="Q3" s="4"/>
      <c r="R3" s="4"/>
      <c r="S3" s="4" t="s">
        <v>8</v>
      </c>
      <c r="T3" s="4"/>
      <c r="U3" s="4"/>
      <c r="V3" s="4"/>
      <c r="W3" s="4"/>
      <c r="X3" s="1" t="s">
        <v>9</v>
      </c>
    </row>
    <row r="4" spans="1:24" ht="12.75">
      <c r="A4" s="1"/>
      <c r="B4" s="1"/>
      <c r="C4" s="3"/>
      <c r="D4" s="1" t="s">
        <v>10</v>
      </c>
      <c r="E4" s="1" t="s">
        <v>11</v>
      </c>
      <c r="F4" s="2" t="s">
        <v>12</v>
      </c>
      <c r="G4" s="1" t="s">
        <v>13</v>
      </c>
      <c r="H4" s="1" t="s">
        <v>14</v>
      </c>
      <c r="I4" s="1" t="s">
        <v>11</v>
      </c>
      <c r="J4" s="2" t="s">
        <v>12</v>
      </c>
      <c r="K4" s="1" t="s">
        <v>15</v>
      </c>
      <c r="L4" s="1" t="s">
        <v>11</v>
      </c>
      <c r="M4" s="2" t="s">
        <v>12</v>
      </c>
      <c r="N4" s="1" t="s">
        <v>16</v>
      </c>
      <c r="O4" s="1" t="s">
        <v>11</v>
      </c>
      <c r="P4" s="1" t="s">
        <v>17</v>
      </c>
      <c r="Q4" s="1" t="s">
        <v>11</v>
      </c>
      <c r="R4" s="1" t="s">
        <v>18</v>
      </c>
      <c r="S4" s="1" t="s">
        <v>19</v>
      </c>
      <c r="T4" s="1" t="s">
        <v>20</v>
      </c>
      <c r="U4" s="2" t="s">
        <v>12</v>
      </c>
      <c r="V4" s="1" t="s">
        <v>21</v>
      </c>
      <c r="W4" s="1" t="s">
        <v>22</v>
      </c>
      <c r="X4" s="1"/>
    </row>
    <row r="5" spans="1:23" ht="12.75">
      <c r="A5" s="1" t="s">
        <v>23</v>
      </c>
      <c r="B5" s="1">
        <v>106</v>
      </c>
      <c r="C5" s="3" t="s">
        <v>24</v>
      </c>
      <c r="D5" s="1">
        <v>73</v>
      </c>
      <c r="E5" s="1" t="s">
        <v>25</v>
      </c>
      <c r="F5" s="2">
        <f>125/0.8139*73.75/100*1.73</f>
        <v>195.95082319695294</v>
      </c>
      <c r="G5" s="5">
        <v>40000</v>
      </c>
      <c r="H5" s="1">
        <v>125</v>
      </c>
      <c r="I5" s="1" t="s">
        <v>26</v>
      </c>
      <c r="J5" s="2">
        <f>H5/0.8139*73.75/100</f>
        <v>113.26637179014621</v>
      </c>
      <c r="K5" s="1">
        <v>125</v>
      </c>
      <c r="L5" s="1" t="s">
        <v>26</v>
      </c>
      <c r="M5" s="2">
        <f>K5/0.8139*73.75/100</f>
        <v>113.26637179014621</v>
      </c>
      <c r="N5" s="6">
        <v>1600000</v>
      </c>
      <c r="O5" s="1" t="s">
        <v>26</v>
      </c>
      <c r="P5" s="6">
        <v>23325.25</v>
      </c>
      <c r="Q5" s="1" t="s">
        <v>26</v>
      </c>
      <c r="R5" s="1" t="s">
        <v>27</v>
      </c>
      <c r="S5" s="1">
        <v>1.25</v>
      </c>
      <c r="T5" s="1" t="s">
        <v>28</v>
      </c>
      <c r="U5" s="2">
        <f>S5*4.85</f>
        <v>6.0625</v>
      </c>
      <c r="V5" s="1" t="s">
        <v>29</v>
      </c>
      <c r="W5" s="1" t="s">
        <v>30</v>
      </c>
    </row>
    <row r="7" spans="1:24" ht="12.75">
      <c r="A7" s="1" t="s">
        <v>31</v>
      </c>
      <c r="B7" s="1">
        <v>201</v>
      </c>
      <c r="C7" s="3" t="s">
        <v>32</v>
      </c>
      <c r="D7" s="1">
        <v>1.15</v>
      </c>
      <c r="E7" s="1" t="s">
        <v>33</v>
      </c>
      <c r="F7" s="2">
        <f>D7/0.8139</f>
        <v>1.4129499938567391</v>
      </c>
      <c r="G7" s="5">
        <v>22500</v>
      </c>
      <c r="H7" s="1">
        <v>100</v>
      </c>
      <c r="I7" s="1" t="s">
        <v>33</v>
      </c>
      <c r="J7" s="2">
        <f>H7/0.8139</f>
        <v>122.86521685710775</v>
      </c>
      <c r="K7" s="1" t="s">
        <v>34</v>
      </c>
      <c r="L7" s="1" t="s">
        <v>34</v>
      </c>
      <c r="M7" s="2" t="s">
        <v>34</v>
      </c>
      <c r="N7" s="1" t="s">
        <v>34</v>
      </c>
      <c r="O7" s="1" t="s">
        <v>34</v>
      </c>
      <c r="P7" s="1" t="s">
        <v>34</v>
      </c>
      <c r="Q7" s="1" t="s">
        <v>34</v>
      </c>
      <c r="R7" s="1" t="s">
        <v>35</v>
      </c>
      <c r="S7" s="1">
        <v>2</v>
      </c>
      <c r="T7" s="1" t="s">
        <v>33</v>
      </c>
      <c r="U7" s="2">
        <f>S7/0.8139</f>
        <v>2.4573043371421552</v>
      </c>
      <c r="V7" s="1" t="s">
        <v>34</v>
      </c>
      <c r="W7" s="1" t="s">
        <v>36</v>
      </c>
      <c r="X7" s="1" t="s">
        <v>37</v>
      </c>
    </row>
    <row r="8" spans="1:23" ht="12.75">
      <c r="A8" s="1" t="s">
        <v>31</v>
      </c>
      <c r="B8" s="1">
        <v>209</v>
      </c>
      <c r="C8" s="3" t="s">
        <v>38</v>
      </c>
      <c r="D8" s="1">
        <v>145</v>
      </c>
      <c r="E8" s="1" t="s">
        <v>33</v>
      </c>
      <c r="F8" s="2">
        <f>D8/0.8139</f>
        <v>178.15456444280625</v>
      </c>
      <c r="G8" s="5">
        <v>5000</v>
      </c>
      <c r="H8" s="1">
        <v>100</v>
      </c>
      <c r="I8" s="1" t="s">
        <v>33</v>
      </c>
      <c r="J8" s="2">
        <f>H8/0.8139</f>
        <v>122.86521685710775</v>
      </c>
      <c r="K8" s="1">
        <v>100</v>
      </c>
      <c r="L8" s="1" t="s">
        <v>33</v>
      </c>
      <c r="M8" s="2">
        <f>K8/0.8139</f>
        <v>122.86521685710775</v>
      </c>
      <c r="N8" s="6">
        <v>74464.81</v>
      </c>
      <c r="O8" s="1" t="s">
        <v>33</v>
      </c>
      <c r="P8" s="6">
        <v>24135.84</v>
      </c>
      <c r="Q8" s="1" t="s">
        <v>33</v>
      </c>
      <c r="R8" s="1" t="s">
        <v>35</v>
      </c>
      <c r="S8" s="1">
        <v>3</v>
      </c>
      <c r="T8" s="1" t="s">
        <v>39</v>
      </c>
      <c r="U8" s="2">
        <f>S8/100*M8</f>
        <v>3.6859565057132326</v>
      </c>
      <c r="V8" s="1" t="s">
        <v>29</v>
      </c>
      <c r="W8" s="1" t="s">
        <v>40</v>
      </c>
    </row>
    <row r="9" spans="1:24" ht="12.75">
      <c r="A9" s="1" t="s">
        <v>31</v>
      </c>
      <c r="B9" s="1">
        <v>211</v>
      </c>
      <c r="C9" s="3" t="s">
        <v>41</v>
      </c>
      <c r="D9" s="1">
        <v>120</v>
      </c>
      <c r="E9" s="1" t="s">
        <v>33</v>
      </c>
      <c r="F9" s="2">
        <f>D9/0.8139</f>
        <v>147.43826022852932</v>
      </c>
      <c r="G9" s="5">
        <v>900</v>
      </c>
      <c r="H9" s="1">
        <v>100</v>
      </c>
      <c r="I9" s="1" t="s">
        <v>33</v>
      </c>
      <c r="J9" s="2">
        <f>H9/0.8139</f>
        <v>122.86521685710775</v>
      </c>
      <c r="K9" s="1">
        <v>100</v>
      </c>
      <c r="L9" s="1" t="s">
        <v>33</v>
      </c>
      <c r="M9" s="2">
        <f>K9/0.8139</f>
        <v>122.86521685710775</v>
      </c>
      <c r="N9" s="1" t="s">
        <v>34</v>
      </c>
      <c r="O9" s="1" t="s">
        <v>34</v>
      </c>
      <c r="P9" s="1" t="s">
        <v>34</v>
      </c>
      <c r="Q9" s="1" t="s">
        <v>34</v>
      </c>
      <c r="R9" s="1" t="s">
        <v>34</v>
      </c>
      <c r="S9" s="1">
        <v>2</v>
      </c>
      <c r="T9" s="1" t="s">
        <v>39</v>
      </c>
      <c r="U9" s="2">
        <f>S9/100*M9</f>
        <v>2.4573043371421552</v>
      </c>
      <c r="V9" s="1" t="s">
        <v>34</v>
      </c>
      <c r="W9" s="1" t="s">
        <v>42</v>
      </c>
      <c r="X9" s="1" t="s">
        <v>43</v>
      </c>
    </row>
    <row r="10" spans="1:23" ht="12.75">
      <c r="A10" s="1" t="s">
        <v>31</v>
      </c>
      <c r="B10" s="1">
        <v>212</v>
      </c>
      <c r="C10" s="3" t="s">
        <v>44</v>
      </c>
      <c r="D10" s="1">
        <v>100</v>
      </c>
      <c r="E10" s="1" t="s">
        <v>33</v>
      </c>
      <c r="F10" s="2">
        <f>D10/0.8139</f>
        <v>122.86521685710775</v>
      </c>
      <c r="G10" s="5">
        <v>1380</v>
      </c>
      <c r="H10" s="1">
        <v>100</v>
      </c>
      <c r="I10" s="1" t="s">
        <v>33</v>
      </c>
      <c r="J10" s="2">
        <f>H10/0.8139</f>
        <v>122.86521685710775</v>
      </c>
      <c r="K10" s="1">
        <v>100</v>
      </c>
      <c r="L10" s="1" t="s">
        <v>33</v>
      </c>
      <c r="M10" s="2">
        <f>K10/0.8139</f>
        <v>122.86521685710775</v>
      </c>
      <c r="N10" s="1" t="s">
        <v>34</v>
      </c>
      <c r="O10" s="1" t="s">
        <v>34</v>
      </c>
      <c r="P10" s="1" t="s">
        <v>34</v>
      </c>
      <c r="Q10" s="1" t="s">
        <v>45</v>
      </c>
      <c r="R10" s="1" t="s">
        <v>34</v>
      </c>
      <c r="S10" s="1">
        <v>6</v>
      </c>
      <c r="T10" s="1" t="s">
        <v>39</v>
      </c>
      <c r="U10" s="2">
        <f>S10/100*M10</f>
        <v>7.371913011426465</v>
      </c>
      <c r="V10" s="1" t="s">
        <v>29</v>
      </c>
      <c r="W10" s="1" t="s">
        <v>46</v>
      </c>
    </row>
    <row r="11" spans="10:13" ht="12.75">
      <c r="J11" s="2"/>
      <c r="M11" s="2"/>
    </row>
    <row r="12" spans="1:23" ht="12.75">
      <c r="A12" s="1" t="s">
        <v>47</v>
      </c>
      <c r="B12" s="1">
        <v>300</v>
      </c>
      <c r="C12" s="3" t="s">
        <v>48</v>
      </c>
      <c r="D12" s="1">
        <v>245</v>
      </c>
      <c r="E12" s="1" t="s">
        <v>33</v>
      </c>
      <c r="F12" s="2">
        <f>D12/0.8139</f>
        <v>301.01978129991403</v>
      </c>
      <c r="G12" s="5">
        <v>440</v>
      </c>
      <c r="H12" s="1">
        <v>500</v>
      </c>
      <c r="I12" s="1" t="s">
        <v>33</v>
      </c>
      <c r="J12" s="2">
        <f>H12/0.8139</f>
        <v>614.3260842855387</v>
      </c>
      <c r="K12" s="1">
        <v>500</v>
      </c>
      <c r="L12" s="1" t="s">
        <v>33</v>
      </c>
      <c r="M12" s="2">
        <f>K12/0.8139</f>
        <v>614.3260842855387</v>
      </c>
      <c r="N12" s="6">
        <v>3000</v>
      </c>
      <c r="O12" s="1" t="s">
        <v>33</v>
      </c>
      <c r="P12" s="6">
        <v>1158.67</v>
      </c>
      <c r="Q12" s="1" t="s">
        <v>33</v>
      </c>
      <c r="R12" s="1" t="s">
        <v>27</v>
      </c>
      <c r="S12" s="1">
        <v>2</v>
      </c>
      <c r="T12" s="1" t="s">
        <v>39</v>
      </c>
      <c r="U12" s="2">
        <f>S12/100*M12</f>
        <v>12.286521685710776</v>
      </c>
      <c r="V12" s="1" t="s">
        <v>29</v>
      </c>
      <c r="W12" s="1" t="s">
        <v>49</v>
      </c>
    </row>
    <row r="13" spans="1:23" ht="12.75">
      <c r="A13" s="1" t="s">
        <v>47</v>
      </c>
      <c r="B13" s="1">
        <v>301</v>
      </c>
      <c r="C13" s="3" t="s">
        <v>50</v>
      </c>
      <c r="D13" s="1">
        <v>87.5</v>
      </c>
      <c r="E13" s="1" t="s">
        <v>33</v>
      </c>
      <c r="F13" s="2">
        <f>D13/0.8139</f>
        <v>107.50706474996929</v>
      </c>
      <c r="G13" s="5">
        <v>950</v>
      </c>
      <c r="H13" s="1">
        <v>100</v>
      </c>
      <c r="I13" s="1" t="s">
        <v>33</v>
      </c>
      <c r="J13" s="2">
        <f>H13/0.8139</f>
        <v>122.86521685710775</v>
      </c>
      <c r="K13" s="1">
        <v>100</v>
      </c>
      <c r="L13" s="1" t="s">
        <v>33</v>
      </c>
      <c r="M13" s="2">
        <f>K13/0.8139</f>
        <v>122.86521685710775</v>
      </c>
      <c r="N13" s="1" t="s">
        <v>34</v>
      </c>
      <c r="O13" s="1" t="s">
        <v>34</v>
      </c>
      <c r="P13" s="1">
        <v>263.88</v>
      </c>
      <c r="Q13" s="1" t="s">
        <v>33</v>
      </c>
      <c r="R13" s="1" t="s">
        <v>27</v>
      </c>
      <c r="S13" s="1">
        <v>5</v>
      </c>
      <c r="T13" s="1" t="s">
        <v>39</v>
      </c>
      <c r="U13" s="2">
        <f>S13/100*M13</f>
        <v>6.143260842855388</v>
      </c>
      <c r="V13" s="1" t="s">
        <v>29</v>
      </c>
      <c r="W13" s="1" t="s">
        <v>49</v>
      </c>
    </row>
    <row r="14" spans="10:13" ht="12.75">
      <c r="J14" s="2"/>
      <c r="M14" s="2"/>
    </row>
    <row r="15" spans="1:23" ht="12.75">
      <c r="A15" s="1" t="s">
        <v>51</v>
      </c>
      <c r="B15" s="1">
        <v>401</v>
      </c>
      <c r="C15" s="3" t="s">
        <v>52</v>
      </c>
      <c r="D15" s="1">
        <v>138.5</v>
      </c>
      <c r="E15" s="1" t="s">
        <v>33</v>
      </c>
      <c r="F15" s="2">
        <f>D15/0.8139</f>
        <v>170.16832534709425</v>
      </c>
      <c r="G15" s="5">
        <v>1500</v>
      </c>
      <c r="H15" s="1">
        <v>100</v>
      </c>
      <c r="I15" s="1" t="s">
        <v>33</v>
      </c>
      <c r="J15" s="2">
        <f>H15/0.8139</f>
        <v>122.86521685710775</v>
      </c>
      <c r="K15" s="1">
        <v>100</v>
      </c>
      <c r="L15" s="1" t="s">
        <v>33</v>
      </c>
      <c r="M15" s="2">
        <f>K15/0.8139</f>
        <v>122.86521685710775</v>
      </c>
      <c r="N15" s="6">
        <v>20669.69</v>
      </c>
      <c r="O15" s="1" t="s">
        <v>33</v>
      </c>
      <c r="P15" s="1" t="s">
        <v>34</v>
      </c>
      <c r="Q15" s="1" t="s">
        <v>34</v>
      </c>
      <c r="R15" s="1" t="s">
        <v>35</v>
      </c>
      <c r="S15" s="1">
        <v>5</v>
      </c>
      <c r="T15" s="1" t="s">
        <v>39</v>
      </c>
      <c r="U15" s="2">
        <f>S15/100*M15</f>
        <v>6.143260842855388</v>
      </c>
      <c r="V15" s="1" t="s">
        <v>53</v>
      </c>
      <c r="W15" s="1" t="s">
        <v>54</v>
      </c>
    </row>
    <row r="16" spans="1:23" ht="12.75">
      <c r="A16" s="1" t="s">
        <v>51</v>
      </c>
      <c r="B16" s="1">
        <v>402</v>
      </c>
      <c r="C16" s="3" t="s">
        <v>55</v>
      </c>
      <c r="D16" s="1">
        <v>142.5</v>
      </c>
      <c r="E16" s="1" t="s">
        <v>33</v>
      </c>
      <c r="F16" s="2">
        <f>D16/0.8139</f>
        <v>175.08293402137855</v>
      </c>
      <c r="G16" s="5">
        <v>500</v>
      </c>
      <c r="H16" s="5">
        <v>100</v>
      </c>
      <c r="I16" s="1" t="s">
        <v>33</v>
      </c>
      <c r="J16" s="2">
        <f>H16/0.8139</f>
        <v>122.86521685710775</v>
      </c>
      <c r="K16" s="1">
        <v>100</v>
      </c>
      <c r="L16" s="1" t="s">
        <v>33</v>
      </c>
      <c r="M16" s="2">
        <f>K16/0.8139</f>
        <v>122.86521685710775</v>
      </c>
      <c r="N16" s="6">
        <v>8356.06</v>
      </c>
      <c r="O16" s="1" t="s">
        <v>33</v>
      </c>
      <c r="P16" s="1">
        <v>9.51</v>
      </c>
      <c r="Q16" s="1" t="s">
        <v>33</v>
      </c>
      <c r="R16" s="1" t="s">
        <v>35</v>
      </c>
      <c r="S16" s="1">
        <v>5.5</v>
      </c>
      <c r="T16" s="1" t="s">
        <v>39</v>
      </c>
      <c r="U16" s="2">
        <f>S16/100*M16</f>
        <v>6.757586927140927</v>
      </c>
      <c r="V16" s="1" t="s">
        <v>29</v>
      </c>
      <c r="W16" s="1" t="s">
        <v>56</v>
      </c>
    </row>
    <row r="17" spans="10:13" ht="12.75">
      <c r="J17" s="2"/>
      <c r="M17" s="2"/>
    </row>
    <row r="18" spans="1:24" ht="12.75">
      <c r="A18" s="1" t="s">
        <v>57</v>
      </c>
      <c r="B18" s="1">
        <v>501</v>
      </c>
      <c r="C18" s="3" t="s">
        <v>58</v>
      </c>
      <c r="D18" s="5">
        <v>1400</v>
      </c>
      <c r="E18" s="1" t="s">
        <v>26</v>
      </c>
      <c r="F18" s="2">
        <f>D18/0.8139*73.75/100</f>
        <v>1268.5833640496376</v>
      </c>
      <c r="G18" s="5">
        <v>600</v>
      </c>
      <c r="H18" s="6">
        <v>1666.67</v>
      </c>
      <c r="I18" s="1" t="s">
        <v>26</v>
      </c>
      <c r="J18" s="2">
        <f>H18/0.8139*73.75/100</f>
        <v>1510.2213109718639</v>
      </c>
      <c r="K18" s="1">
        <v>500</v>
      </c>
      <c r="L18" s="1" t="s">
        <v>26</v>
      </c>
      <c r="M18" s="2">
        <f>K18/0.8139*73.75/100</f>
        <v>453.06548716058484</v>
      </c>
      <c r="N18" s="6">
        <v>425000</v>
      </c>
      <c r="O18" s="1" t="s">
        <v>26</v>
      </c>
      <c r="P18" s="6">
        <v>70278.43</v>
      </c>
      <c r="Q18" s="1" t="s">
        <v>26</v>
      </c>
      <c r="R18" s="1" t="s">
        <v>59</v>
      </c>
      <c r="S18" s="1">
        <v>20</v>
      </c>
      <c r="T18" s="1" t="s">
        <v>39</v>
      </c>
      <c r="U18" s="2">
        <f>S18/100*M18</f>
        <v>90.61309743211697</v>
      </c>
      <c r="V18" s="1" t="s">
        <v>34</v>
      </c>
      <c r="W18" s="1" t="s">
        <v>60</v>
      </c>
      <c r="X18" s="1" t="s">
        <v>61</v>
      </c>
    </row>
    <row r="19" spans="1:24" ht="12.75">
      <c r="A19" s="1" t="s">
        <v>57</v>
      </c>
      <c r="B19" s="1">
        <v>502</v>
      </c>
      <c r="C19" s="3" t="s">
        <v>62</v>
      </c>
      <c r="D19" s="5">
        <v>1125</v>
      </c>
      <c r="E19" s="1" t="s">
        <v>33</v>
      </c>
      <c r="F19" s="2">
        <f>D19/0.8139</f>
        <v>1382.2336896424622</v>
      </c>
      <c r="G19" s="5">
        <v>1000</v>
      </c>
      <c r="H19" s="5">
        <v>2000</v>
      </c>
      <c r="I19" s="1" t="s">
        <v>33</v>
      </c>
      <c r="J19" s="2">
        <f>H19/0.8139</f>
        <v>2457.304337142155</v>
      </c>
      <c r="K19" s="1">
        <v>600</v>
      </c>
      <c r="L19" s="1" t="s">
        <v>33</v>
      </c>
      <c r="M19" s="2">
        <f>K19/0.8139</f>
        <v>737.1913011426466</v>
      </c>
      <c r="N19" s="6">
        <v>150000</v>
      </c>
      <c r="O19" s="1" t="s">
        <v>33</v>
      </c>
      <c r="P19" s="6">
        <v>535371.81</v>
      </c>
      <c r="Q19" s="1" t="s">
        <v>33</v>
      </c>
      <c r="R19" s="1" t="s">
        <v>27</v>
      </c>
      <c r="S19" s="1">
        <v>75</v>
      </c>
      <c r="T19" s="1" t="s">
        <v>33</v>
      </c>
      <c r="U19" s="2">
        <f>S19/0.8139</f>
        <v>92.14891264283082</v>
      </c>
      <c r="V19" s="1" t="s">
        <v>34</v>
      </c>
      <c r="W19" s="1" t="s">
        <v>63</v>
      </c>
      <c r="X19" s="1" t="s">
        <v>61</v>
      </c>
    </row>
    <row r="20" spans="1:23" ht="12.75">
      <c r="A20" s="1" t="s">
        <v>57</v>
      </c>
      <c r="B20" s="1">
        <v>503</v>
      </c>
      <c r="C20" s="3" t="s">
        <v>64</v>
      </c>
      <c r="D20" s="5">
        <v>1500</v>
      </c>
      <c r="E20" s="1" t="s">
        <v>26</v>
      </c>
      <c r="F20" s="2">
        <f>D20/0.8139*73.75/100</f>
        <v>1359.1964614817546</v>
      </c>
      <c r="G20" s="5">
        <v>500</v>
      </c>
      <c r="H20" s="5">
        <v>2500</v>
      </c>
      <c r="I20" s="1" t="s">
        <v>26</v>
      </c>
      <c r="J20" s="2">
        <f>H20/0.8139*73.75/100</f>
        <v>2265.3274358029244</v>
      </c>
      <c r="K20" s="1">
        <v>500</v>
      </c>
      <c r="L20" s="1" t="s">
        <v>26</v>
      </c>
      <c r="M20" s="2">
        <f>K20/0.8139*73.75/100</f>
        <v>453.06548716058484</v>
      </c>
      <c r="N20" s="6">
        <v>353681.24</v>
      </c>
      <c r="O20" s="1" t="s">
        <v>26</v>
      </c>
      <c r="P20" s="6">
        <v>501314.29</v>
      </c>
      <c r="Q20" s="1" t="s">
        <v>26</v>
      </c>
      <c r="R20" s="1" t="s">
        <v>27</v>
      </c>
      <c r="S20" s="1">
        <v>168.6</v>
      </c>
      <c r="T20" s="1" t="s">
        <v>26</v>
      </c>
      <c r="U20" s="2">
        <f>S20/0.8139*73.75/100</f>
        <v>152.77368227054922</v>
      </c>
      <c r="V20" s="1" t="s">
        <v>65</v>
      </c>
      <c r="W20" s="1" t="s">
        <v>66</v>
      </c>
    </row>
    <row r="21" spans="1:23" ht="12.75">
      <c r="A21" s="1" t="s">
        <v>57</v>
      </c>
      <c r="B21" s="1">
        <v>504</v>
      </c>
      <c r="C21" s="3" t="s">
        <v>67</v>
      </c>
      <c r="D21" s="1">
        <v>740</v>
      </c>
      <c r="E21" s="1" t="s">
        <v>33</v>
      </c>
      <c r="F21" s="2">
        <f>D21/0.8139</f>
        <v>909.2026047425974</v>
      </c>
      <c r="G21" s="5">
        <v>1200</v>
      </c>
      <c r="H21" s="1">
        <v>350</v>
      </c>
      <c r="I21" s="1" t="s">
        <v>33</v>
      </c>
      <c r="J21" s="2">
        <f>H21/0.8139</f>
        <v>430.02825899987715</v>
      </c>
      <c r="K21" s="1">
        <v>350</v>
      </c>
      <c r="L21" s="1" t="s">
        <v>33</v>
      </c>
      <c r="M21" s="2">
        <f>K21/0.8139</f>
        <v>430.02825899987715</v>
      </c>
      <c r="N21" s="6">
        <v>448114.71</v>
      </c>
      <c r="O21" s="1" t="s">
        <v>33</v>
      </c>
      <c r="P21" s="6">
        <v>45154.02</v>
      </c>
      <c r="Q21" s="1" t="s">
        <v>33</v>
      </c>
      <c r="R21" s="1" t="s">
        <v>35</v>
      </c>
      <c r="S21" s="1">
        <v>6</v>
      </c>
      <c r="T21" s="1" t="s">
        <v>39</v>
      </c>
      <c r="U21" s="2">
        <f>S21/100*M21</f>
        <v>25.80169553999263</v>
      </c>
      <c r="V21" s="1" t="s">
        <v>29</v>
      </c>
      <c r="W21" s="1" t="s">
        <v>68</v>
      </c>
    </row>
    <row r="22" spans="1:23" ht="12.75">
      <c r="A22" s="1" t="s">
        <v>57</v>
      </c>
      <c r="B22" s="1">
        <v>506</v>
      </c>
      <c r="C22" s="3" t="s">
        <v>69</v>
      </c>
      <c r="D22" s="1">
        <v>310</v>
      </c>
      <c r="E22" s="1" t="s">
        <v>26</v>
      </c>
      <c r="F22" s="2">
        <f>D22*1.215*73.75/100</f>
        <v>277.779375</v>
      </c>
      <c r="G22" s="5">
        <v>1500</v>
      </c>
      <c r="H22" s="5">
        <v>1000</v>
      </c>
      <c r="I22" s="1" t="s">
        <v>26</v>
      </c>
      <c r="J22" s="2">
        <f>H22/0.8139*73.75/100</f>
        <v>906.1309743211697</v>
      </c>
      <c r="K22" s="1">
        <v>200</v>
      </c>
      <c r="L22" s="1" t="s">
        <v>26</v>
      </c>
      <c r="M22" s="2">
        <f>K22/0.8139*73.75/100</f>
        <v>181.22619486423395</v>
      </c>
      <c r="N22" s="6">
        <v>100378.44</v>
      </c>
      <c r="O22" s="1" t="s">
        <v>26</v>
      </c>
      <c r="P22" s="6">
        <v>2880.22</v>
      </c>
      <c r="Q22" s="1" t="s">
        <v>26</v>
      </c>
      <c r="R22" s="1" t="s">
        <v>35</v>
      </c>
      <c r="S22" s="1">
        <v>6</v>
      </c>
      <c r="T22" s="1" t="s">
        <v>39</v>
      </c>
      <c r="U22" s="2">
        <f>S22/100*M22</f>
        <v>10.873571691854035</v>
      </c>
      <c r="V22" s="1" t="s">
        <v>29</v>
      </c>
      <c r="W22" s="1" t="s">
        <v>70</v>
      </c>
    </row>
    <row r="23" spans="10:13" ht="12.75">
      <c r="J23" s="2"/>
      <c r="M23" s="2"/>
    </row>
    <row r="24" spans="1:24" ht="12.75">
      <c r="A24" s="1" t="s">
        <v>71</v>
      </c>
      <c r="B24" s="1">
        <v>601</v>
      </c>
      <c r="C24" s="3" t="s">
        <v>72</v>
      </c>
      <c r="D24" s="1">
        <v>910</v>
      </c>
      <c r="E24" s="1" t="s">
        <v>26</v>
      </c>
      <c r="F24" s="2">
        <f>D24/0.8139*73.75/100</f>
        <v>824.5791866322645</v>
      </c>
      <c r="G24" s="5">
        <v>2000</v>
      </c>
      <c r="H24" s="5">
        <v>1000</v>
      </c>
      <c r="I24" s="1" t="s">
        <v>26</v>
      </c>
      <c r="J24" s="2">
        <f>H24/0.8139*73.75/100</f>
        <v>906.1309743211697</v>
      </c>
      <c r="K24" s="1">
        <v>200</v>
      </c>
      <c r="L24" s="1" t="s">
        <v>26</v>
      </c>
      <c r="M24" s="2">
        <f>K24/0.8139*73.75/100</f>
        <v>181.22619486423395</v>
      </c>
      <c r="N24" s="6">
        <v>701842</v>
      </c>
      <c r="O24" s="1" t="s">
        <v>26</v>
      </c>
      <c r="P24" s="6">
        <v>222282.72</v>
      </c>
      <c r="Q24" s="1" t="s">
        <v>26</v>
      </c>
      <c r="R24" s="1" t="s">
        <v>35</v>
      </c>
      <c r="S24" s="1">
        <v>43</v>
      </c>
      <c r="T24" s="1" t="s">
        <v>26</v>
      </c>
      <c r="U24" s="2">
        <f>S24/0.8139*73.75/100</f>
        <v>38.9636318958103</v>
      </c>
      <c r="V24" s="1" t="s">
        <v>65</v>
      </c>
      <c r="W24" s="1" t="s">
        <v>73</v>
      </c>
      <c r="X24" s="1" t="s">
        <v>74</v>
      </c>
    </row>
    <row r="25" spans="1:23" ht="12.75">
      <c r="A25" s="1" t="s">
        <v>71</v>
      </c>
      <c r="B25" s="1">
        <v>602</v>
      </c>
      <c r="C25" s="3" t="s">
        <v>75</v>
      </c>
      <c r="D25" s="1">
        <v>263</v>
      </c>
      <c r="E25" s="1" t="s">
        <v>26</v>
      </c>
      <c r="F25" s="2">
        <f>D25/0.8139*73.75/100</f>
        <v>238.31244624646766</v>
      </c>
      <c r="G25" s="5">
        <v>4000</v>
      </c>
      <c r="H25" s="1">
        <v>500</v>
      </c>
      <c r="I25" s="1" t="s">
        <v>26</v>
      </c>
      <c r="J25" s="2">
        <f>H25/0.8139*73.75/100</f>
        <v>453.06548716058484</v>
      </c>
      <c r="K25" s="1">
        <v>100</v>
      </c>
      <c r="L25" s="1" t="s">
        <v>26</v>
      </c>
      <c r="M25" s="2">
        <f>K25/0.8139*73.75/100</f>
        <v>90.61309743211697</v>
      </c>
      <c r="N25" s="6">
        <v>368267</v>
      </c>
      <c r="O25" s="1" t="s">
        <v>26</v>
      </c>
      <c r="P25" s="6">
        <v>90585.66</v>
      </c>
      <c r="Q25" s="1" t="s">
        <v>26</v>
      </c>
      <c r="R25" s="1" t="s">
        <v>35</v>
      </c>
      <c r="S25" s="1">
        <v>12</v>
      </c>
      <c r="T25" s="1" t="s">
        <v>39</v>
      </c>
      <c r="U25" s="2">
        <f>S25/100*M25</f>
        <v>10.873571691854035</v>
      </c>
      <c r="V25" s="1" t="s">
        <v>65</v>
      </c>
      <c r="W25" s="1" t="s">
        <v>76</v>
      </c>
    </row>
    <row r="26" spans="10:13" ht="12.75">
      <c r="J26" s="2"/>
      <c r="M26" s="2"/>
    </row>
    <row r="27" spans="1:23" ht="12.75">
      <c r="A27" s="1" t="s">
        <v>77</v>
      </c>
      <c r="B27" s="1">
        <v>703</v>
      </c>
      <c r="C27" s="3" t="s">
        <v>78</v>
      </c>
      <c r="D27" s="1">
        <v>162</v>
      </c>
      <c r="E27" s="1" t="s">
        <v>33</v>
      </c>
      <c r="F27" s="2">
        <f>D27/0.8139</f>
        <v>199.04165130851456</v>
      </c>
      <c r="G27" s="5">
        <v>2150</v>
      </c>
      <c r="H27" s="1">
        <v>100</v>
      </c>
      <c r="I27" s="1" t="s">
        <v>33</v>
      </c>
      <c r="J27" s="2">
        <f>H27/0.8139</f>
        <v>122.86521685710775</v>
      </c>
      <c r="K27" s="1">
        <v>100</v>
      </c>
      <c r="L27" s="1" t="s">
        <v>33</v>
      </c>
      <c r="M27" s="2">
        <f>K27/0.8139</f>
        <v>122.86521685710775</v>
      </c>
      <c r="N27" s="6">
        <v>15000</v>
      </c>
      <c r="O27" s="1" t="s">
        <v>33</v>
      </c>
      <c r="P27" s="6">
        <v>2220.63</v>
      </c>
      <c r="Q27" s="1" t="s">
        <v>33</v>
      </c>
      <c r="R27" s="1" t="s">
        <v>35</v>
      </c>
      <c r="S27" s="1">
        <v>5</v>
      </c>
      <c r="T27" s="1" t="s">
        <v>39</v>
      </c>
      <c r="U27" s="2">
        <f>S27/100*M27</f>
        <v>6.143260842855388</v>
      </c>
      <c r="V27" s="1" t="s">
        <v>29</v>
      </c>
      <c r="W27" s="1" t="s">
        <v>54</v>
      </c>
    </row>
    <row r="28" spans="10:13" ht="12.75">
      <c r="J28" s="2"/>
      <c r="M28" s="2"/>
    </row>
    <row r="29" spans="1:24" ht="12.75">
      <c r="A29" s="1" t="s">
        <v>79</v>
      </c>
      <c r="B29" s="1">
        <v>1007</v>
      </c>
      <c r="C29" s="3" t="s">
        <v>80</v>
      </c>
      <c r="D29" s="1" t="s">
        <v>34</v>
      </c>
      <c r="E29" s="1" t="s">
        <v>34</v>
      </c>
      <c r="F29" s="2" t="s">
        <v>34</v>
      </c>
      <c r="G29" s="5">
        <v>5000</v>
      </c>
      <c r="H29" s="1">
        <v>20</v>
      </c>
      <c r="I29" s="1" t="s">
        <v>28</v>
      </c>
      <c r="J29" s="2">
        <f>4.84*H29</f>
        <v>96.8</v>
      </c>
      <c r="K29" s="1">
        <v>5</v>
      </c>
      <c r="L29" s="1" t="s">
        <v>28</v>
      </c>
      <c r="M29" s="2">
        <f>4.84*K29</f>
        <v>24.2</v>
      </c>
      <c r="N29" s="1" t="s">
        <v>34</v>
      </c>
      <c r="O29" s="1" t="s">
        <v>34</v>
      </c>
      <c r="P29" s="1" t="s">
        <v>34</v>
      </c>
      <c r="Q29" s="1" t="s">
        <v>34</v>
      </c>
      <c r="R29" s="1" t="s">
        <v>34</v>
      </c>
      <c r="S29" s="1" t="s">
        <v>81</v>
      </c>
      <c r="T29" s="1" t="s">
        <v>34</v>
      </c>
      <c r="U29" s="2" t="s">
        <v>34</v>
      </c>
      <c r="V29" s="1" t="s">
        <v>34</v>
      </c>
      <c r="W29" s="1" t="s">
        <v>34</v>
      </c>
      <c r="X29" s="1" t="s">
        <v>82</v>
      </c>
    </row>
  </sheetData>
  <mergeCells count="5">
    <mergeCell ref="S3:W3"/>
    <mergeCell ref="D3:E3"/>
    <mergeCell ref="H3:J3"/>
    <mergeCell ref="K3:M3"/>
    <mergeCell ref="N3:R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Yale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ss779</dc:creator>
  <cp:keywords/>
  <dc:description/>
  <cp:lastModifiedBy>ss779</cp:lastModifiedBy>
  <dcterms:created xsi:type="dcterms:W3CDTF">2003-10-22T14:40:37Z</dcterms:created>
  <dcterms:modified xsi:type="dcterms:W3CDTF">2003-10-22T14:40:50Z</dcterms:modified>
  <cp:category/>
  <cp:version/>
  <cp:contentType/>
  <cp:contentStatus/>
</cp:coreProperties>
</file>