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<sst xmlns="http://schemas.openxmlformats.org/spreadsheetml/2006/main" count="226" uniqueCount="77">
  <si>
    <t>Stock Quotes for 12/27/1877</t>
  </si>
  <si>
    <t>Sector</t>
  </si>
  <si>
    <t>Unique No</t>
  </si>
  <si>
    <t>Shares</t>
  </si>
  <si>
    <t>Cash quotations</t>
  </si>
  <si>
    <t>Par Value</t>
  </si>
  <si>
    <t xml:space="preserve">Paid up </t>
  </si>
  <si>
    <t>Position Per Last Report</t>
  </si>
  <si>
    <t>Last Dividend, &amp;c.</t>
  </si>
  <si>
    <t>Notes</t>
  </si>
  <si>
    <t>Closing</t>
  </si>
  <si>
    <t>Currency</t>
  </si>
  <si>
    <t>Value in US$</t>
  </si>
  <si>
    <t>No</t>
  </si>
  <si>
    <t>Value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</si>
  <si>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</si>
  <si>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</si>
  <si>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</si>
  <si>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</si>
  <si>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</si>
  <si>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</si>
  <si>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</si>
  <si>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</si>
  <si>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</si>
  <si>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 xml:space="preserve">% cash premium </t>
  </si>
  <si>
    <t>$</t>
  </si>
  <si>
    <t>06/30/1877</t>
  </si>
  <si>
    <t>Sterling Pounds</t>
  </si>
  <si>
    <t>Semi</t>
  </si>
  <si>
    <t>08/22/1877</t>
  </si>
  <si>
    <t>(the exchange was 73)</t>
  </si>
  <si>
    <t>Shipping</t>
  </si>
  <si>
    <t>Shanghai Steam Navigation Co. (in liquidation)</t>
  </si>
  <si>
    <t>Taels</t>
  </si>
  <si>
    <t>N.A</t>
  </si>
  <si>
    <t>12/30/1876</t>
  </si>
  <si>
    <t>10/19/1877</t>
  </si>
  <si>
    <t>(Return of 75 taels on capital)</t>
  </si>
  <si>
    <t>China Coast Steam Navigation Co.</t>
  </si>
  <si>
    <t>%</t>
  </si>
  <si>
    <t>01/07/1876</t>
  </si>
  <si>
    <t>Shanghai Tug Boat Association</t>
  </si>
  <si>
    <t>(closing quotation was stated as nominal )</t>
  </si>
  <si>
    <t>Docks</t>
  </si>
  <si>
    <t>Shanghai Dock Co.</t>
  </si>
  <si>
    <t>07/07/1877</t>
  </si>
  <si>
    <t>Pootung Dock Co.</t>
  </si>
  <si>
    <t>07/01/1877</t>
  </si>
  <si>
    <t>Gas</t>
  </si>
  <si>
    <t>Shanghai Gas Co.</t>
  </si>
  <si>
    <t>12/31/1876</t>
  </si>
  <si>
    <t>07/10/1877</t>
  </si>
  <si>
    <t>Compagnie du Gaz</t>
  </si>
  <si>
    <t>08/31/1877</t>
  </si>
  <si>
    <t>Insurance (Marine)</t>
  </si>
  <si>
    <t>China Traders' Insurance Co.,Limited</t>
  </si>
  <si>
    <t>04/30/1877</t>
  </si>
  <si>
    <t>07/31/1877</t>
  </si>
  <si>
    <t>(does not quote dividends are paid annually, semi or quarterly)</t>
  </si>
  <si>
    <t>North-China Ins. Co., 1875/1877</t>
  </si>
  <si>
    <t>07/09/1877</t>
  </si>
  <si>
    <t>(does not quote dividends are paid annually, semi or quarterly, dividends are quoted per share, and closing quotation was quoted nominal)</t>
  </si>
  <si>
    <t>Union In. Society of Canton Limited</t>
  </si>
  <si>
    <t>Yangtsze Insurance Association</t>
  </si>
  <si>
    <t>09/30/1876</t>
  </si>
  <si>
    <t>07/12/1877</t>
  </si>
  <si>
    <t>Chinese Insurance Co.,Limited</t>
  </si>
  <si>
    <t>01/01/1877</t>
  </si>
  <si>
    <t>Insurance (Fire)</t>
  </si>
  <si>
    <t>Hongkong Fire In. Co.,Limited</t>
  </si>
  <si>
    <t>Annually</t>
  </si>
  <si>
    <t>02/20/1877</t>
  </si>
  <si>
    <t>(dividends are quoted per share)</t>
  </si>
  <si>
    <t>China Fire In. Co.,Limited</t>
  </si>
  <si>
    <t>Wharfs</t>
  </si>
  <si>
    <t>Shanghai &amp; H'kew Wharf Co.</t>
  </si>
  <si>
    <t>08/15/1877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</si>
</sst>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3" max="3" width="40.140625" style="0" bestFit="1" customWidth="1"/>
    <col min="4" max="4" width="9.140625" style="1" customWidth="1"/>
    <col min="5" max="5" width="15.7109375" style="1" bestFit="1" customWidth="1"/>
    <col min="6" max="6" width="9.00390625" style="2" customWidth="1"/>
    <col min="8" max="8" width="9.140625" style="1" customWidth="1"/>
    <col min="10" max="10" width="11.8515625" style="0" bestFit="1" customWidth="1"/>
    <col min="11" max="11" width="9.140625" style="1" customWidth="1"/>
    <col min="13" max="13" width="11.8515625" style="0" bestFit="1" customWidth="1"/>
    <col min="14" max="14" width="10.140625" style="1" bestFit="1" customWidth="1"/>
    <col min="15" max="15" width="9.140625" style="1" customWidth="1"/>
    <col min="16" max="16" width="18.00390625" style="1" bestFit="1" customWidth="1"/>
    <col min="17" max="17" width="9.140625" style="1" customWidth="1"/>
    <col min="18" max="18" width="10.140625" style="1" bestFit="1" customWidth="1"/>
    <col min="19" max="19" width="14.57421875" style="1" bestFit="1" customWidth="1"/>
    <col min="20" max="20" width="14.00390625" style="0" bestFit="1" customWidth="1"/>
    <col min="21" max="21" width="14.00390625" style="3" customWidth="1"/>
    <col min="22" max="22" width="21.57421875" style="0" bestFit="1" customWidth="1"/>
    <col min="23" max="23" width="15.7109375" style="0" bestFit="1" customWidth="1"/>
    <col min="24" max="24" width="117.8515625" style="4" bestFit="1" customWidth="1"/>
  </cols>
  <sheetData>
    <row r="1" ht="12.75">
      <c r="A1" t="s">
        <v>0</v>
      </c>
    </row>
    <row r="3" spans="1:24" ht="12.75">
      <c r="A3" s="1" t="s">
        <v>1</v>
      </c>
      <c r="B3" s="1" t="s">
        <v>2</v>
      </c>
      <c r="C3" s="4" t="s">
        <v>3</v>
      </c>
      <c r="D3" s="5" t="s">
        <v>4</v>
      </c>
      <c r="E3" s="5"/>
      <c r="H3" s="5" t="s">
        <v>5</v>
      </c>
      <c r="I3" s="5"/>
      <c r="J3" s="5"/>
      <c r="K3" s="5" t="s">
        <v>6</v>
      </c>
      <c r="L3" s="5"/>
      <c r="M3" s="5"/>
      <c r="N3" s="5" t="s">
        <v>7</v>
      </c>
      <c r="O3" s="5"/>
      <c r="P3" s="5"/>
      <c r="Q3" s="5"/>
      <c r="R3" s="5"/>
      <c r="S3" s="5" t="s">
        <v>8</v>
      </c>
      <c r="T3" s="5"/>
      <c r="U3" s="5"/>
      <c r="V3" s="5"/>
      <c r="W3" s="5"/>
      <c r="X3" s="4" t="s">
        <v>9</v>
      </c>
    </row>
    <row r="4" spans="1:23" ht="12.75">
      <c r="A4" s="1"/>
      <c r="B4" s="1"/>
      <c r="C4" s="4"/>
      <c r="D4" s="1" t="s">
        <v>10</v>
      </c>
      <c r="E4" s="1" t="s">
        <v>11</v>
      </c>
      <c r="F4" s="2" t="s">
        <v>12</v>
      </c>
      <c r="G4" s="1" t="s">
        <v>13</v>
      </c>
      <c r="H4" s="1" t="s">
        <v>14</v>
      </c>
      <c r="I4" s="1" t="s">
        <v>11</v>
      </c>
      <c r="J4" s="2" t="s">
        <v>12</v>
      </c>
      <c r="K4" s="1" t="s">
        <v>14</v>
      </c>
      <c r="L4" s="1" t="s">
        <v>11</v>
      </c>
      <c r="M4" s="2" t="s">
        <v>12</v>
      </c>
      <c r="N4" s="1" t="s">
        <v>15</v>
      </c>
      <c r="O4" s="1" t="s">
        <v>11</v>
      </c>
      <c r="P4" s="1" t="s">
        <v>16</v>
      </c>
      <c r="Q4" s="1" t="s">
        <v>11</v>
      </c>
      <c r="R4" s="1" t="s">
        <v>17</v>
      </c>
      <c r="S4" s="1" t="s">
        <v>18</v>
      </c>
      <c r="T4" s="1" t="s">
        <v>19</v>
      </c>
      <c r="U4" s="2" t="s">
        <v>12</v>
      </c>
      <c r="V4" s="1" t="s">
        <v>20</v>
      </c>
      <c r="W4" s="1" t="s">
        <v>21</v>
      </c>
    </row>
    <row r="5" spans="1:24" ht="12.75">
      <c r="A5" s="1" t="s">
        <v>22</v>
      </c>
      <c r="B5" s="1">
        <v>106</v>
      </c>
      <c r="C5" s="4" t="s">
        <v>23</v>
      </c>
      <c r="D5" s="1">
        <v>56.5</v>
      </c>
      <c r="E5" s="1" t="s">
        <v>24</v>
      </c>
      <c r="F5" s="2">
        <f>125/0.7469*73/100*1.565</f>
        <v>191.19862096666216</v>
      </c>
      <c r="G5" s="6">
        <v>40000</v>
      </c>
      <c r="H5" s="1">
        <v>125</v>
      </c>
      <c r="I5" s="1" t="s">
        <v>25</v>
      </c>
      <c r="J5" s="2">
        <f>H5/0.7469*73/100</f>
        <v>122.17164279019947</v>
      </c>
      <c r="K5" s="1">
        <v>125</v>
      </c>
      <c r="L5" s="1" t="s">
        <v>25</v>
      </c>
      <c r="M5" s="2">
        <f>K5/0.7469*73/100</f>
        <v>122.17164279019947</v>
      </c>
      <c r="N5" s="7">
        <v>650000</v>
      </c>
      <c r="O5" s="1" t="s">
        <v>25</v>
      </c>
      <c r="P5" s="7">
        <v>14027.45</v>
      </c>
      <c r="Q5" s="1" t="s">
        <v>25</v>
      </c>
      <c r="R5" s="1" t="s">
        <v>26</v>
      </c>
      <c r="S5" s="1">
        <v>1</v>
      </c>
      <c r="T5" s="1" t="s">
        <v>27</v>
      </c>
      <c r="U5" s="2">
        <f>1*4.865</f>
        <v>4.865</v>
      </c>
      <c r="V5" s="1" t="s">
        <v>28</v>
      </c>
      <c r="W5" s="1" t="s">
        <v>29</v>
      </c>
      <c r="X5" s="4" t="s">
        <v>30</v>
      </c>
    </row>
    <row r="7" spans="1:24" ht="12.75">
      <c r="A7" s="1" t="s">
        <v>31</v>
      </c>
      <c r="B7" s="1">
        <v>201</v>
      </c>
      <c r="C7" s="4" t="s">
        <v>32</v>
      </c>
      <c r="D7" s="1">
        <v>26.25</v>
      </c>
      <c r="E7" s="1" t="s">
        <v>33</v>
      </c>
      <c r="F7" s="2">
        <f>D7/0.7469</f>
        <v>35.14526710402999</v>
      </c>
      <c r="G7" s="6">
        <v>22500</v>
      </c>
      <c r="H7" s="1">
        <v>100</v>
      </c>
      <c r="I7" s="1" t="s">
        <v>33</v>
      </c>
      <c r="J7" s="2">
        <f>H7/0.7469</f>
        <v>133.88673182487616</v>
      </c>
      <c r="K7" s="1">
        <v>25</v>
      </c>
      <c r="L7" s="1" t="s">
        <v>33</v>
      </c>
      <c r="M7" s="2">
        <f>K7/0.7469</f>
        <v>33.47168295621904</v>
      </c>
      <c r="N7" s="7">
        <v>615902.35</v>
      </c>
      <c r="O7" s="1" t="s">
        <v>33</v>
      </c>
      <c r="P7" s="1" t="s">
        <v>34</v>
      </c>
      <c r="Q7" s="1" t="s">
        <v>34</v>
      </c>
      <c r="R7" s="1" t="s">
        <v>35</v>
      </c>
      <c r="S7" s="1">
        <v>75</v>
      </c>
      <c r="T7" s="1" t="s">
        <v>33</v>
      </c>
      <c r="U7" s="2">
        <f>S7/0.7469</f>
        <v>100.41504886865711</v>
      </c>
      <c r="V7" s="1" t="s">
        <v>34</v>
      </c>
      <c r="W7" s="1" t="s">
        <v>36</v>
      </c>
      <c r="X7" s="4" t="s">
        <v>37</v>
      </c>
    </row>
    <row r="8" spans="1:23" ht="12.75">
      <c r="A8" s="1" t="s">
        <v>31</v>
      </c>
      <c r="B8" s="1">
        <v>209</v>
      </c>
      <c r="C8" s="4" t="s">
        <v>38</v>
      </c>
      <c r="D8" s="1">
        <v>77</v>
      </c>
      <c r="E8" s="1" t="s">
        <v>33</v>
      </c>
      <c r="F8" s="2">
        <f>D8/0.7469</f>
        <v>103.09278350515464</v>
      </c>
      <c r="G8" s="6">
        <v>5000</v>
      </c>
      <c r="H8" s="1">
        <v>100</v>
      </c>
      <c r="I8" s="1" t="s">
        <v>33</v>
      </c>
      <c r="J8" s="2">
        <f>H8/0.7469</f>
        <v>133.88673182487616</v>
      </c>
      <c r="K8" s="1">
        <v>100</v>
      </c>
      <c r="L8" s="1" t="s">
        <v>33</v>
      </c>
      <c r="M8" s="2">
        <f>K8/0.7469</f>
        <v>133.88673182487616</v>
      </c>
      <c r="N8" s="7">
        <v>62522.1</v>
      </c>
      <c r="O8" s="1" t="s">
        <v>33</v>
      </c>
      <c r="P8" s="7">
        <v>41153.6</v>
      </c>
      <c r="Q8" s="1" t="s">
        <v>34</v>
      </c>
      <c r="R8" s="1" t="s">
        <v>35</v>
      </c>
      <c r="S8" s="1">
        <v>2.5</v>
      </c>
      <c r="T8" s="1" t="s">
        <v>39</v>
      </c>
      <c r="U8" s="2">
        <f>S8/100*M8</f>
        <v>3.347168295621904</v>
      </c>
      <c r="V8" s="1" t="s">
        <v>28</v>
      </c>
      <c r="W8" s="1" t="s">
        <v>40</v>
      </c>
    </row>
    <row r="9" spans="1:24" ht="12.75">
      <c r="A9" s="1" t="s">
        <v>31</v>
      </c>
      <c r="B9" s="1">
        <v>211</v>
      </c>
      <c r="C9" s="4" t="s">
        <v>41</v>
      </c>
      <c r="D9" s="1" t="s">
        <v>34</v>
      </c>
      <c r="E9" s="1" t="s">
        <v>34</v>
      </c>
      <c r="F9" s="2" t="s">
        <v>34</v>
      </c>
      <c r="G9" s="6">
        <v>900</v>
      </c>
      <c r="H9" s="1">
        <v>100</v>
      </c>
      <c r="I9" s="1" t="s">
        <v>33</v>
      </c>
      <c r="J9" s="2">
        <f>H9/0.7469</f>
        <v>133.88673182487616</v>
      </c>
      <c r="K9" s="1">
        <v>100</v>
      </c>
      <c r="L9" s="1" t="s">
        <v>33</v>
      </c>
      <c r="M9" s="2">
        <f>K9/0.7469</f>
        <v>133.88673182487616</v>
      </c>
      <c r="N9" s="1" t="s">
        <v>34</v>
      </c>
      <c r="O9" s="1" t="s">
        <v>34</v>
      </c>
      <c r="P9" s="1" t="s">
        <v>34</v>
      </c>
      <c r="Q9" s="1" t="s">
        <v>34</v>
      </c>
      <c r="R9" s="1" t="s">
        <v>34</v>
      </c>
      <c r="S9" s="1" t="s">
        <v>34</v>
      </c>
      <c r="T9" s="1" t="s">
        <v>34</v>
      </c>
      <c r="U9" s="2" t="s">
        <v>34</v>
      </c>
      <c r="V9" s="1" t="s">
        <v>34</v>
      </c>
      <c r="W9" s="1" t="s">
        <v>34</v>
      </c>
      <c r="X9" s="4" t="s">
        <v>42</v>
      </c>
    </row>
    <row r="10" spans="10:13" ht="12.75">
      <c r="J10" s="2"/>
      <c r="M10" s="2"/>
    </row>
    <row r="11" spans="1:23" ht="12.75">
      <c r="A11" s="1" t="s">
        <v>43</v>
      </c>
      <c r="B11" s="1">
        <v>300</v>
      </c>
      <c r="C11" s="4" t="s">
        <v>44</v>
      </c>
      <c r="D11" s="1">
        <v>225</v>
      </c>
      <c r="E11" s="1" t="s">
        <v>33</v>
      </c>
      <c r="F11" s="2">
        <f>D11/0.7469</f>
        <v>301.24514660597134</v>
      </c>
      <c r="G11" s="6">
        <v>440</v>
      </c>
      <c r="H11" s="1">
        <v>500</v>
      </c>
      <c r="I11" s="1" t="s">
        <v>33</v>
      </c>
      <c r="J11" s="2">
        <f>H11/0.7469</f>
        <v>669.4336591243807</v>
      </c>
      <c r="K11" s="1">
        <v>500</v>
      </c>
      <c r="L11" s="1" t="s">
        <v>33</v>
      </c>
      <c r="M11" s="2">
        <f>K11/0.7469</f>
        <v>669.4336591243807</v>
      </c>
      <c r="N11" s="7">
        <v>7183.54</v>
      </c>
      <c r="O11" s="1" t="s">
        <v>34</v>
      </c>
      <c r="P11" s="1" t="s">
        <v>34</v>
      </c>
      <c r="Q11" s="1" t="s">
        <v>34</v>
      </c>
      <c r="R11" s="1" t="s">
        <v>35</v>
      </c>
      <c r="S11" s="1">
        <v>2</v>
      </c>
      <c r="T11" s="1" t="s">
        <v>39</v>
      </c>
      <c r="U11" s="2">
        <f>S11/100*M11</f>
        <v>13.388673182487615</v>
      </c>
      <c r="V11" s="1" t="s">
        <v>28</v>
      </c>
      <c r="W11" s="1" t="s">
        <v>45</v>
      </c>
    </row>
    <row r="12" spans="1:23" ht="12.75">
      <c r="A12" s="1" t="s">
        <v>43</v>
      </c>
      <c r="B12" s="1">
        <v>301</v>
      </c>
      <c r="C12" s="4" t="s">
        <v>46</v>
      </c>
      <c r="D12" s="1">
        <v>90</v>
      </c>
      <c r="E12" s="1" t="s">
        <v>33</v>
      </c>
      <c r="F12" s="2">
        <f>D12/0.7469</f>
        <v>120.49805864238854</v>
      </c>
      <c r="G12" s="6">
        <v>950</v>
      </c>
      <c r="H12" s="1">
        <v>100</v>
      </c>
      <c r="I12" s="1" t="s">
        <v>33</v>
      </c>
      <c r="J12" s="2">
        <f>H12/0.7469</f>
        <v>133.88673182487616</v>
      </c>
      <c r="K12" s="1">
        <v>100</v>
      </c>
      <c r="L12" s="1" t="s">
        <v>33</v>
      </c>
      <c r="M12" s="2">
        <f>K12/0.7469</f>
        <v>133.88673182487616</v>
      </c>
      <c r="N12" s="1" t="s">
        <v>34</v>
      </c>
      <c r="O12" s="1" t="s">
        <v>34</v>
      </c>
      <c r="P12" s="1" t="s">
        <v>34</v>
      </c>
      <c r="Q12" s="1" t="s">
        <v>34</v>
      </c>
      <c r="R12" s="1" t="s">
        <v>34</v>
      </c>
      <c r="S12" s="1">
        <v>5</v>
      </c>
      <c r="T12" s="1" t="s">
        <v>39</v>
      </c>
      <c r="U12" s="2">
        <f>S12/100*M12</f>
        <v>6.694336591243808</v>
      </c>
      <c r="V12" s="1" t="s">
        <v>28</v>
      </c>
      <c r="W12" s="1" t="s">
        <v>47</v>
      </c>
    </row>
    <row r="13" spans="10:21" ht="12.75">
      <c r="J13" s="2"/>
      <c r="M13" s="2"/>
      <c r="U13" s="2"/>
    </row>
    <row r="14" spans="1:23" ht="12.75">
      <c r="A14" s="1" t="s">
        <v>48</v>
      </c>
      <c r="B14" s="1">
        <v>401</v>
      </c>
      <c r="C14" s="4" t="s">
        <v>49</v>
      </c>
      <c r="D14" s="1">
        <v>147</v>
      </c>
      <c r="E14" s="1" t="s">
        <v>33</v>
      </c>
      <c r="F14" s="2">
        <f>D14/0.7469</f>
        <v>196.81349578256794</v>
      </c>
      <c r="G14" s="6">
        <v>1500</v>
      </c>
      <c r="H14" s="1">
        <v>100</v>
      </c>
      <c r="I14" s="1" t="s">
        <v>33</v>
      </c>
      <c r="J14" s="2">
        <f>H14/0.7469</f>
        <v>133.88673182487616</v>
      </c>
      <c r="K14" s="1">
        <v>100</v>
      </c>
      <c r="L14" s="1" t="s">
        <v>33</v>
      </c>
      <c r="M14" s="2">
        <f>K14/0.7469</f>
        <v>133.88673182487616</v>
      </c>
      <c r="N14" s="7">
        <v>6523.81</v>
      </c>
      <c r="O14" s="1" t="s">
        <v>33</v>
      </c>
      <c r="P14" s="7">
        <v>8917.74</v>
      </c>
      <c r="Q14" s="1" t="s">
        <v>33</v>
      </c>
      <c r="R14" s="1" t="s">
        <v>50</v>
      </c>
      <c r="S14" s="1">
        <v>5</v>
      </c>
      <c r="T14" s="1" t="s">
        <v>39</v>
      </c>
      <c r="U14" s="2">
        <f>S14/100*M14</f>
        <v>6.694336591243808</v>
      </c>
      <c r="V14" s="1" t="s">
        <v>28</v>
      </c>
      <c r="W14" s="1" t="s">
        <v>51</v>
      </c>
    </row>
    <row r="15" spans="1:23" ht="12.75">
      <c r="A15" s="1" t="s">
        <v>48</v>
      </c>
      <c r="B15" s="1">
        <v>402</v>
      </c>
      <c r="C15" s="4" t="s">
        <v>52</v>
      </c>
      <c r="D15" s="1">
        <v>71</v>
      </c>
      <c r="E15" s="1" t="s">
        <v>33</v>
      </c>
      <c r="F15" s="2">
        <f>D15/0.7469</f>
        <v>95.05957959566207</v>
      </c>
      <c r="G15" s="6">
        <v>1000</v>
      </c>
      <c r="H15" s="6">
        <v>50</v>
      </c>
      <c r="I15" s="1" t="s">
        <v>33</v>
      </c>
      <c r="J15" s="2">
        <f>H15/0.7469</f>
        <v>66.94336591243808</v>
      </c>
      <c r="K15" s="1">
        <v>50</v>
      </c>
      <c r="L15" s="1" t="s">
        <v>33</v>
      </c>
      <c r="M15" s="2">
        <f>K15/0.7469</f>
        <v>66.94336591243808</v>
      </c>
      <c r="N15" s="7">
        <v>2171.31</v>
      </c>
      <c r="O15" s="1" t="s">
        <v>33</v>
      </c>
      <c r="P15" s="7">
        <v>2333.25</v>
      </c>
      <c r="Q15" s="1" t="s">
        <v>33</v>
      </c>
      <c r="R15" s="1" t="s">
        <v>35</v>
      </c>
      <c r="S15" s="1">
        <v>5</v>
      </c>
      <c r="T15" s="1" t="s">
        <v>39</v>
      </c>
      <c r="U15" s="2">
        <f>S15/100*M15</f>
        <v>3.347168295621904</v>
      </c>
      <c r="V15" s="1" t="s">
        <v>28</v>
      </c>
      <c r="W15" s="1" t="s">
        <v>53</v>
      </c>
    </row>
    <row r="16" spans="10:21" ht="12.75">
      <c r="J16" s="2"/>
      <c r="M16" s="2"/>
      <c r="U16" s="2"/>
    </row>
    <row r="17" spans="1:24" ht="12.75">
      <c r="A17" s="1" t="s">
        <v>54</v>
      </c>
      <c r="B17" s="1">
        <v>501</v>
      </c>
      <c r="C17" s="4" t="s">
        <v>55</v>
      </c>
      <c r="D17" s="6">
        <v>2900</v>
      </c>
      <c r="E17" s="1" t="s">
        <v>25</v>
      </c>
      <c r="F17" s="2">
        <f>D17/0.7469*73/100</f>
        <v>2834.3821127326282</v>
      </c>
      <c r="G17" s="6">
        <v>200</v>
      </c>
      <c r="H17" s="7">
        <v>5000</v>
      </c>
      <c r="I17" s="1" t="s">
        <v>25</v>
      </c>
      <c r="J17" s="2">
        <f>H17/0.7469*73/100</f>
        <v>4886.865711607979</v>
      </c>
      <c r="K17" s="6">
        <v>1500</v>
      </c>
      <c r="L17" s="1" t="s">
        <v>25</v>
      </c>
      <c r="M17" s="2">
        <f>K17/0.7469*73/100</f>
        <v>1466.059713482394</v>
      </c>
      <c r="N17" s="7">
        <v>125000</v>
      </c>
      <c r="O17" s="1" t="s">
        <v>25</v>
      </c>
      <c r="P17" s="7">
        <v>85073.06</v>
      </c>
      <c r="Q17" s="1" t="s">
        <v>25</v>
      </c>
      <c r="R17" s="1" t="s">
        <v>56</v>
      </c>
      <c r="S17" s="1">
        <v>12</v>
      </c>
      <c r="T17" s="1" t="s">
        <v>39</v>
      </c>
      <c r="U17" s="2">
        <f>S17/100*M17</f>
        <v>175.92716561788728</v>
      </c>
      <c r="V17" s="1" t="s">
        <v>34</v>
      </c>
      <c r="W17" s="1" t="s">
        <v>57</v>
      </c>
      <c r="X17" s="4" t="s">
        <v>58</v>
      </c>
    </row>
    <row r="18" spans="1:24" ht="12.75">
      <c r="A18" s="1" t="s">
        <v>54</v>
      </c>
      <c r="B18" s="1">
        <v>508</v>
      </c>
      <c r="C18" s="4" t="s">
        <v>59</v>
      </c>
      <c r="D18" s="1">
        <v>860</v>
      </c>
      <c r="E18" s="1" t="s">
        <v>33</v>
      </c>
      <c r="F18" s="2">
        <f>D18/0.7469</f>
        <v>1151.425893693935</v>
      </c>
      <c r="G18" s="8">
        <v>1000</v>
      </c>
      <c r="H18" s="6">
        <v>2000</v>
      </c>
      <c r="I18" s="1" t="s">
        <v>33</v>
      </c>
      <c r="J18" s="2">
        <f>H18/0.7469</f>
        <v>2677.734636497523</v>
      </c>
      <c r="K18" s="1">
        <v>600</v>
      </c>
      <c r="L18" s="1" t="s">
        <v>33</v>
      </c>
      <c r="M18" s="2">
        <f>K18/0.7469</f>
        <v>803.3203909492569</v>
      </c>
      <c r="N18" s="7">
        <v>257900.42</v>
      </c>
      <c r="O18" s="1" t="s">
        <v>33</v>
      </c>
      <c r="P18" s="7">
        <v>649980.44</v>
      </c>
      <c r="Q18" s="1" t="s">
        <v>33</v>
      </c>
      <c r="R18" s="1" t="s">
        <v>26</v>
      </c>
      <c r="S18" s="1">
        <v>70</v>
      </c>
      <c r="T18" s="1" t="s">
        <v>33</v>
      </c>
      <c r="U18" s="2">
        <f>S18/0.7469</f>
        <v>93.72071227741331</v>
      </c>
      <c r="V18" s="1" t="s">
        <v>34</v>
      </c>
      <c r="W18" s="1" t="s">
        <v>60</v>
      </c>
      <c r="X18" s="4" t="s">
        <v>61</v>
      </c>
    </row>
    <row r="19" spans="1:23" ht="12.75">
      <c r="A19" s="1" t="s">
        <v>54</v>
      </c>
      <c r="B19" s="1">
        <v>503</v>
      </c>
      <c r="C19" s="4" t="s">
        <v>62</v>
      </c>
      <c r="D19" s="6">
        <v>1100</v>
      </c>
      <c r="E19" s="1" t="s">
        <v>25</v>
      </c>
      <c r="F19" s="2">
        <f>D19/0.7469*73/100</f>
        <v>1075.1104565537555</v>
      </c>
      <c r="G19" s="6">
        <v>500</v>
      </c>
      <c r="H19" s="6">
        <v>2500</v>
      </c>
      <c r="I19" s="1" t="s">
        <v>25</v>
      </c>
      <c r="J19" s="2">
        <f>H19/0.7469*73/100</f>
        <v>2443.4328558039897</v>
      </c>
      <c r="K19" s="1">
        <v>500</v>
      </c>
      <c r="L19" s="1" t="s">
        <v>25</v>
      </c>
      <c r="M19" s="2">
        <f>K19/0.7469*73/100</f>
        <v>488.6865711607979</v>
      </c>
      <c r="N19" s="7">
        <v>210500</v>
      </c>
      <c r="O19" s="1" t="s">
        <v>25</v>
      </c>
      <c r="P19" s="7">
        <v>119006.38</v>
      </c>
      <c r="Q19" s="1" t="s">
        <v>25</v>
      </c>
      <c r="R19" s="1" t="s">
        <v>50</v>
      </c>
      <c r="S19" s="1" t="s">
        <v>34</v>
      </c>
      <c r="T19" s="1" t="s">
        <v>34</v>
      </c>
      <c r="U19" s="2" t="s">
        <v>34</v>
      </c>
      <c r="V19" s="1" t="s">
        <v>34</v>
      </c>
      <c r="W19" s="1" t="s">
        <v>34</v>
      </c>
    </row>
    <row r="20" spans="1:23" ht="12.75">
      <c r="A20" s="1" t="s">
        <v>54</v>
      </c>
      <c r="B20" s="1">
        <v>504</v>
      </c>
      <c r="C20" s="4" t="s">
        <v>63</v>
      </c>
      <c r="D20" s="1">
        <v>650</v>
      </c>
      <c r="E20" s="1" t="s">
        <v>33</v>
      </c>
      <c r="F20" s="2">
        <f>D20/0.7469</f>
        <v>870.263756861695</v>
      </c>
      <c r="G20" s="6">
        <v>1200</v>
      </c>
      <c r="H20" s="1">
        <v>350</v>
      </c>
      <c r="I20" s="1" t="s">
        <v>33</v>
      </c>
      <c r="J20" s="2">
        <f>H20/0.7469</f>
        <v>468.6035613870665</v>
      </c>
      <c r="K20" s="1">
        <v>350</v>
      </c>
      <c r="L20" s="1" t="s">
        <v>33</v>
      </c>
      <c r="M20" s="2">
        <f>K20/0.7469</f>
        <v>468.6035613870665</v>
      </c>
      <c r="N20" s="7">
        <v>240000</v>
      </c>
      <c r="O20" s="1" t="s">
        <v>33</v>
      </c>
      <c r="P20" s="1" t="s">
        <v>34</v>
      </c>
      <c r="Q20" s="1" t="s">
        <v>34</v>
      </c>
      <c r="R20" s="1" t="s">
        <v>64</v>
      </c>
      <c r="S20" s="1">
        <v>7.5</v>
      </c>
      <c r="T20" s="1" t="s">
        <v>39</v>
      </c>
      <c r="U20" s="2">
        <f>S20/100*M20</f>
        <v>35.14526710402999</v>
      </c>
      <c r="V20" s="1" t="s">
        <v>28</v>
      </c>
      <c r="W20" s="1" t="s">
        <v>65</v>
      </c>
    </row>
    <row r="21" spans="1:23" ht="12.75">
      <c r="A21" s="1" t="s">
        <v>54</v>
      </c>
      <c r="B21" s="1">
        <v>506</v>
      </c>
      <c r="C21" s="4" t="s">
        <v>66</v>
      </c>
      <c r="D21" s="1">
        <v>255</v>
      </c>
      <c r="E21" s="1" t="s">
        <v>33</v>
      </c>
      <c r="F21" s="2">
        <f>D21/0.7469</f>
        <v>341.4111661534342</v>
      </c>
      <c r="G21" s="6">
        <v>1500</v>
      </c>
      <c r="H21" s="6">
        <v>1000</v>
      </c>
      <c r="I21" s="1" t="s">
        <v>25</v>
      </c>
      <c r="J21" s="2">
        <f>H21/0.7469*73/100</f>
        <v>977.3731423215958</v>
      </c>
      <c r="K21" s="1">
        <v>200</v>
      </c>
      <c r="L21" s="1" t="s">
        <v>25</v>
      </c>
      <c r="M21" s="2">
        <f>K21/0.7469*73/100</f>
        <v>195.4746284643192</v>
      </c>
      <c r="N21" s="7">
        <v>62507.6</v>
      </c>
      <c r="O21" s="1" t="s">
        <v>25</v>
      </c>
      <c r="P21" s="7">
        <v>60969.24</v>
      </c>
      <c r="Q21" s="1" t="s">
        <v>25</v>
      </c>
      <c r="R21" s="1" t="s">
        <v>35</v>
      </c>
      <c r="S21" s="1">
        <v>6</v>
      </c>
      <c r="T21" s="1" t="s">
        <v>39</v>
      </c>
      <c r="U21" s="2">
        <f>S21/100*M21</f>
        <v>11.728477707859152</v>
      </c>
      <c r="V21" s="1" t="s">
        <v>28</v>
      </c>
      <c r="W21" s="1" t="s">
        <v>67</v>
      </c>
    </row>
    <row r="22" spans="10:13" ht="12.75">
      <c r="J22" s="2"/>
      <c r="M22" s="2"/>
    </row>
    <row r="23" spans="1:24" ht="12.75">
      <c r="A23" s="1" t="s">
        <v>68</v>
      </c>
      <c r="B23" s="1">
        <v>601</v>
      </c>
      <c r="C23" s="4" t="s">
        <v>69</v>
      </c>
      <c r="D23" s="1">
        <v>685</v>
      </c>
      <c r="E23" s="1" t="s">
        <v>25</v>
      </c>
      <c r="F23" s="2">
        <f>D23/0.7469*73/100</f>
        <v>669.5006024902932</v>
      </c>
      <c r="G23" s="6">
        <v>2000</v>
      </c>
      <c r="H23" s="6">
        <v>1000</v>
      </c>
      <c r="I23" s="1" t="s">
        <v>25</v>
      </c>
      <c r="J23" s="2">
        <f>H23/0.7469*73/100</f>
        <v>977.3731423215958</v>
      </c>
      <c r="K23" s="1">
        <v>200</v>
      </c>
      <c r="L23" s="1" t="s">
        <v>25</v>
      </c>
      <c r="M23" s="2">
        <f>K23/0.7469*73/100</f>
        <v>195.4746284643192</v>
      </c>
      <c r="N23" s="7">
        <v>564202</v>
      </c>
      <c r="O23" s="1" t="s">
        <v>25</v>
      </c>
      <c r="P23" s="7">
        <v>244445.07</v>
      </c>
      <c r="Q23" s="1" t="s">
        <v>25</v>
      </c>
      <c r="R23" s="1" t="s">
        <v>35</v>
      </c>
      <c r="S23" s="1">
        <v>47.5</v>
      </c>
      <c r="T23" s="1" t="s">
        <v>25</v>
      </c>
      <c r="U23" s="2">
        <f>S23/0.7469*73/100</f>
        <v>46.4252242602758</v>
      </c>
      <c r="V23" s="1" t="s">
        <v>70</v>
      </c>
      <c r="W23" s="1" t="s">
        <v>71</v>
      </c>
      <c r="X23" s="4" t="s">
        <v>72</v>
      </c>
    </row>
    <row r="24" spans="1:23" ht="12.75">
      <c r="A24" s="1" t="s">
        <v>68</v>
      </c>
      <c r="B24" s="1">
        <v>602</v>
      </c>
      <c r="C24" s="4" t="s">
        <v>73</v>
      </c>
      <c r="D24" s="1">
        <v>175</v>
      </c>
      <c r="E24" s="1" t="s">
        <v>25</v>
      </c>
      <c r="F24" s="2">
        <f>D24/0.7469*73/100</f>
        <v>171.0402999062793</v>
      </c>
      <c r="G24" s="6">
        <v>4000</v>
      </c>
      <c r="H24" s="1">
        <v>500</v>
      </c>
      <c r="I24" s="1" t="s">
        <v>25</v>
      </c>
      <c r="J24" s="2">
        <f>H24/0.7469*73/100</f>
        <v>488.6865711607979</v>
      </c>
      <c r="K24" s="1">
        <v>100</v>
      </c>
      <c r="L24" s="1" t="s">
        <v>25</v>
      </c>
      <c r="M24" s="2">
        <f>K24/0.7469*73/100</f>
        <v>97.7373142321596</v>
      </c>
      <c r="N24" s="7">
        <v>339787.3</v>
      </c>
      <c r="O24" s="1" t="s">
        <v>25</v>
      </c>
      <c r="P24" s="7">
        <v>96304.86</v>
      </c>
      <c r="Q24" s="1" t="s">
        <v>25</v>
      </c>
      <c r="R24" s="1" t="s">
        <v>35</v>
      </c>
      <c r="S24" s="1">
        <v>12</v>
      </c>
      <c r="T24" s="1" t="s">
        <v>39</v>
      </c>
      <c r="U24" s="2">
        <f>S24/100*M24</f>
        <v>11.728477707859152</v>
      </c>
      <c r="V24" s="1" t="s">
        <v>70</v>
      </c>
      <c r="W24" s="1" t="s">
        <v>35</v>
      </c>
    </row>
    <row r="25" spans="10:13" ht="12.75">
      <c r="J25" s="2"/>
      <c r="M25" s="2"/>
    </row>
    <row r="26" spans="1:23" ht="12.75">
      <c r="A26" s="1" t="s">
        <v>74</v>
      </c>
      <c r="B26" s="1">
        <v>703</v>
      </c>
      <c r="C26" s="4" t="s">
        <v>75</v>
      </c>
      <c r="D26" s="1">
        <v>112</v>
      </c>
      <c r="E26" s="1" t="s">
        <v>25</v>
      </c>
      <c r="F26" s="2">
        <f>D26/0.7469*73/100</f>
        <v>109.46579194001875</v>
      </c>
      <c r="G26" s="6">
        <v>2150</v>
      </c>
      <c r="H26" s="1">
        <v>100</v>
      </c>
      <c r="I26" s="1" t="s">
        <v>33</v>
      </c>
      <c r="J26" s="2">
        <f>H26*1.31</f>
        <v>131</v>
      </c>
      <c r="K26" s="1">
        <v>100</v>
      </c>
      <c r="L26" s="1" t="s">
        <v>33</v>
      </c>
      <c r="M26" s="2">
        <f>K26*1.31</f>
        <v>131</v>
      </c>
      <c r="N26" s="1" t="s">
        <v>34</v>
      </c>
      <c r="O26" s="1" t="s">
        <v>34</v>
      </c>
      <c r="P26" s="7">
        <v>1878.61</v>
      </c>
      <c r="Q26" s="1" t="s">
        <v>33</v>
      </c>
      <c r="R26" s="1" t="s">
        <v>35</v>
      </c>
      <c r="S26" s="1">
        <v>4</v>
      </c>
      <c r="T26" s="1" t="s">
        <v>39</v>
      </c>
      <c r="U26" s="2">
        <f>S26/100*M26</f>
        <v>5.24</v>
      </c>
      <c r="V26" s="1" t="s">
        <v>28</v>
      </c>
      <c r="W26" s="1" t="s">
        <v>76</v>
      </c>
    </row>
  </sheetData>
  <mergeCells count="5">
    <mergeCell ref="S3:W3"/>
    <mergeCell ref="D3:E3"/>
    <mergeCell ref="H3:J3"/>
    <mergeCell ref="K3:M3"/>
    <mergeCell ref="N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2003-10-22T14:42:14Z</dcterms:created>
  <dcterms:modified xsi:type="dcterms:W3CDTF">2003-10-22T14:42:26Z</dcterms:modified>
  <cp:category/>
  <cp:version/>
  <cp:contentType/>
  <cp:contentStatus/>
</cp:coreProperties>
</file>