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<sst xmlns="http://schemas.openxmlformats.org/spreadsheetml/2006/main" count="241" uniqueCount="67">
  <si>
    <t>Stock Quotes for 12/28/1870</t>
  </si>
  <si>
    <t>Sector</t>
  </si>
  <si>
    <t>Unique No</t>
  </si>
  <si>
    <t>Shares</t>
  </si>
  <si>
    <t>Closing Quotations</t>
  </si>
  <si>
    <t>Par</t>
  </si>
  <si>
    <t>Paid Up</t>
  </si>
  <si>
    <t>Dividend Last Year</t>
  </si>
  <si>
    <t>Notes</t>
  </si>
  <si>
    <t>Value</t>
  </si>
  <si>
    <t>Currency</t>
  </si>
  <si>
    <t>Value in US$</t>
  </si>
  <si>
    <t xml:space="preserve">Value </t>
  </si>
  <si>
    <t>To shareholders</t>
  </si>
  <si>
    <t>In the form of</t>
  </si>
  <si>
    <t>Bank</t>
  </si>
  <si>
    <t>Hongkong &amp; Shanghai Banking Corporation</t>
  </si>
  <si>
    <t>$</t>
  </si>
  <si>
    <t>%</t>
  </si>
  <si>
    <t>Hongkong &amp; Shanghai Banking Corporation (2nd Issue)</t>
  </si>
  <si>
    <t>Agra Bank</t>
  </si>
  <si>
    <t>Sterling Pounds</t>
  </si>
  <si>
    <t>N.A</t>
  </si>
  <si>
    <t>Comptoir d'Escte de Paris</t>
  </si>
  <si>
    <t>Chartered Bank of of India, Australia and China</t>
  </si>
  <si>
    <t>Chartered Mercantile Bank of of India, London and China</t>
  </si>
  <si>
    <t>Oriental Bank</t>
  </si>
  <si>
    <t>Shipping</t>
  </si>
  <si>
    <t xml:space="preserve">Shanghai Steam Navigation Co. </t>
  </si>
  <si>
    <t>Taels</t>
  </si>
  <si>
    <t>Union Steam Navigation Company</t>
  </si>
  <si>
    <t>North-China Steamer Company</t>
  </si>
  <si>
    <t>(dividends stated as 20% stk.dividends?</t>
  </si>
  <si>
    <t>China Sea, Saigon Straits S.S.Co</t>
  </si>
  <si>
    <t>(closing quotation stated nominal)</t>
  </si>
  <si>
    <t>China and Straits S.N.Co</t>
  </si>
  <si>
    <t>Shanghai Tug and Lighter Company</t>
  </si>
  <si>
    <t>Foochow &amp; N.China S.N.Co</t>
  </si>
  <si>
    <t>Docks</t>
  </si>
  <si>
    <t>Shanghai Dock Co.</t>
  </si>
  <si>
    <t>Pootung Dock Co.</t>
  </si>
  <si>
    <t>Gas</t>
  </si>
  <si>
    <t>Shanghai Gas Co.</t>
  </si>
  <si>
    <t>Compagnie du Gaz (also known as the French Gas company in this case)</t>
  </si>
  <si>
    <t>Hongkong &amp; China Gas Co. (Limited)</t>
  </si>
  <si>
    <t>(different denomination in the closing quotation)</t>
  </si>
  <si>
    <t>Insurance (Marine)</t>
  </si>
  <si>
    <t>China Traders' Insurance Co.,Limited</t>
  </si>
  <si>
    <t>(dividends quoted per share)</t>
  </si>
  <si>
    <t>North-China Ins. Co.</t>
  </si>
  <si>
    <t>(dividends stated trienial)</t>
  </si>
  <si>
    <t xml:space="preserve">Union In. Society of Canton </t>
  </si>
  <si>
    <t>Yangtsze Insurance Assocation</t>
  </si>
  <si>
    <t>China and Japan Marine Insurance Co.</t>
  </si>
  <si>
    <t>Insurance (Fire)</t>
  </si>
  <si>
    <t>Hongkong Fire In. Co.,Limited</t>
  </si>
  <si>
    <t>China Fire In. Co.,Limited</t>
  </si>
  <si>
    <t>Victoria Fire Insurance Co. (Limited)</t>
  </si>
  <si>
    <t>Wharfs</t>
  </si>
  <si>
    <t>Hongque Wharf Co.</t>
  </si>
  <si>
    <t>(in course of formation)</t>
  </si>
  <si>
    <t>Miscellaneous</t>
  </si>
  <si>
    <t>Shanghai Racquet Club</t>
  </si>
  <si>
    <t>Bridge of Boats (Ningpo)</t>
  </si>
  <si>
    <t>Soochow Bridge Co</t>
  </si>
  <si>
    <t>(also has a dividend bonus)</t>
  </si>
  <si>
    <t>Recreation Fund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</si>
</sst>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5.140625" style="0" bestFit="1" customWidth="1"/>
    <col min="3" max="3" width="64.00390625" style="0" bestFit="1" customWidth="1"/>
    <col min="5" max="5" width="14.28125" style="0" bestFit="1" customWidth="1"/>
    <col min="6" max="6" width="11.8515625" style="1" bestFit="1" customWidth="1"/>
    <col min="8" max="8" width="14.28125" style="0" bestFit="1" customWidth="1"/>
    <col min="9" max="9" width="14.28125" style="0" customWidth="1"/>
    <col min="10" max="11" width="14.28125" style="0" bestFit="1" customWidth="1"/>
    <col min="12" max="12" width="14.28125" style="2" customWidth="1"/>
    <col min="13" max="13" width="14.28125" style="0" bestFit="1" customWidth="1"/>
    <col min="14" max="14" width="11.7109375" style="0" bestFit="1" customWidth="1"/>
    <col min="15" max="15" width="9.140625" style="1" customWidth="1"/>
    <col min="16" max="16" width="40.8515625" style="3" bestFit="1" customWidth="1"/>
  </cols>
  <sheetData>
    <row r="1" ht="12.75">
      <c r="A1" t="s">
        <v>0</v>
      </c>
    </row>
    <row r="3" spans="1:16" ht="12.75">
      <c r="A3" s="3" t="s">
        <v>1</v>
      </c>
      <c r="B3" s="3" t="s">
        <v>2</v>
      </c>
      <c r="C3" s="4" t="s">
        <v>3</v>
      </c>
      <c r="D3" s="5" t="s">
        <v>4</v>
      </c>
      <c r="E3" s="5"/>
      <c r="F3" s="5"/>
      <c r="G3" s="5" t="s">
        <v>5</v>
      </c>
      <c r="H3" s="5"/>
      <c r="I3" s="5"/>
      <c r="J3" s="5" t="s">
        <v>6</v>
      </c>
      <c r="K3" s="5"/>
      <c r="L3" s="5"/>
      <c r="M3" s="5" t="s">
        <v>7</v>
      </c>
      <c r="N3" s="5"/>
      <c r="P3" s="3" t="s">
        <v>8</v>
      </c>
    </row>
    <row r="4" spans="2:15" ht="12.75">
      <c r="B4" s="3"/>
      <c r="D4" s="3" t="s">
        <v>9</v>
      </c>
      <c r="E4" s="3" t="s">
        <v>10</v>
      </c>
      <c r="F4" s="1" t="s">
        <v>11</v>
      </c>
      <c r="G4" s="3" t="s">
        <v>9</v>
      </c>
      <c r="H4" s="3" t="s">
        <v>10</v>
      </c>
      <c r="I4" s="3" t="s">
        <v>11</v>
      </c>
      <c r="J4" s="6" t="s">
        <v>12</v>
      </c>
      <c r="K4" s="6" t="s">
        <v>10</v>
      </c>
      <c r="L4" s="1" t="s">
        <v>11</v>
      </c>
      <c r="M4" s="3" t="s">
        <v>13</v>
      </c>
      <c r="N4" s="3" t="s">
        <v>14</v>
      </c>
      <c r="O4" s="1" t="s">
        <v>11</v>
      </c>
    </row>
    <row r="5" spans="1:15" ht="12.75">
      <c r="A5" s="3" t="s">
        <v>15</v>
      </c>
      <c r="B5" s="3">
        <v>106</v>
      </c>
      <c r="C5" s="4" t="s">
        <v>16</v>
      </c>
      <c r="D5" s="3">
        <v>158.75</v>
      </c>
      <c r="E5" s="3" t="s">
        <v>17</v>
      </c>
      <c r="F5" s="1">
        <f>D5*1/0.7573*74.875/100</f>
        <v>156.95769510101678</v>
      </c>
      <c r="G5" s="3">
        <v>125</v>
      </c>
      <c r="H5" s="3" t="s">
        <v>17</v>
      </c>
      <c r="I5" s="1">
        <f>G5*1/0.7573*74.875/100</f>
        <v>123.58873630001322</v>
      </c>
      <c r="J5" s="3">
        <v>125</v>
      </c>
      <c r="K5" s="3" t="s">
        <v>17</v>
      </c>
      <c r="L5" s="1">
        <f>J5*1/0.7573*74.875/100</f>
        <v>123.58873630001322</v>
      </c>
      <c r="M5" s="3">
        <v>12</v>
      </c>
      <c r="N5" s="3" t="s">
        <v>18</v>
      </c>
      <c r="O5" s="1">
        <f>L5*M5/100</f>
        <v>14.830648356001586</v>
      </c>
    </row>
    <row r="6" spans="1:15" ht="12.75">
      <c r="A6" s="3" t="s">
        <v>15</v>
      </c>
      <c r="B6" s="3">
        <v>107</v>
      </c>
      <c r="C6" s="4" t="s">
        <v>19</v>
      </c>
      <c r="D6" s="3">
        <v>101.25</v>
      </c>
      <c r="E6" s="3" t="s">
        <v>17</v>
      </c>
      <c r="F6" s="1">
        <f>D6*1/0.7573*74.875/100</f>
        <v>100.10687640301069</v>
      </c>
      <c r="G6" s="3">
        <v>125</v>
      </c>
      <c r="H6" s="3" t="s">
        <v>17</v>
      </c>
      <c r="I6" s="1">
        <f>G6*1/0.7573*74.875/100</f>
        <v>123.58873630001322</v>
      </c>
      <c r="J6" s="3">
        <v>75</v>
      </c>
      <c r="K6" s="3" t="s">
        <v>17</v>
      </c>
      <c r="L6" s="1">
        <f>J6*1/0.7573*74.875/100</f>
        <v>74.15324178000793</v>
      </c>
      <c r="M6" s="3">
        <v>12</v>
      </c>
      <c r="N6" s="3" t="s">
        <v>18</v>
      </c>
      <c r="O6" s="1">
        <f aca="true" t="shared" si="0" ref="O6:O15">L6*M6/100</f>
        <v>8.898389013600951</v>
      </c>
    </row>
    <row r="7" spans="1:15" ht="12.75">
      <c r="A7" s="3" t="s">
        <v>15</v>
      </c>
      <c r="B7" s="3">
        <v>101</v>
      </c>
      <c r="C7" s="4" t="s">
        <v>20</v>
      </c>
      <c r="D7" s="3">
        <v>11</v>
      </c>
      <c r="E7" s="3" t="s">
        <v>21</v>
      </c>
      <c r="F7" s="1">
        <f>D7*4.869</f>
        <v>53.559</v>
      </c>
      <c r="G7" s="3" t="s">
        <v>22</v>
      </c>
      <c r="H7" s="3" t="s">
        <v>22</v>
      </c>
      <c r="I7" s="3" t="s">
        <v>22</v>
      </c>
      <c r="J7" s="3">
        <v>10</v>
      </c>
      <c r="K7" s="3" t="s">
        <v>21</v>
      </c>
      <c r="L7" s="1">
        <f>J7*4.869</f>
        <v>48.69</v>
      </c>
      <c r="M7" s="3">
        <v>8</v>
      </c>
      <c r="N7" s="3" t="s">
        <v>18</v>
      </c>
      <c r="O7" s="1">
        <f t="shared" si="0"/>
        <v>3.8952</v>
      </c>
    </row>
    <row r="8" spans="1:15" ht="12.75">
      <c r="A8" s="3" t="s">
        <v>15</v>
      </c>
      <c r="B8" s="3">
        <v>102</v>
      </c>
      <c r="C8" s="4" t="s">
        <v>23</v>
      </c>
      <c r="D8" s="3" t="s">
        <v>22</v>
      </c>
      <c r="E8" s="3" t="s">
        <v>22</v>
      </c>
      <c r="F8" s="1" t="s">
        <v>22</v>
      </c>
      <c r="G8" s="3">
        <v>20</v>
      </c>
      <c r="H8" s="3" t="s">
        <v>21</v>
      </c>
      <c r="I8" s="1">
        <f>G8*4.869</f>
        <v>97.38</v>
      </c>
      <c r="J8" s="3">
        <v>20</v>
      </c>
      <c r="K8" s="3" t="s">
        <v>21</v>
      </c>
      <c r="L8" s="1">
        <f>J8*4.869</f>
        <v>97.38</v>
      </c>
      <c r="M8" s="3">
        <v>13</v>
      </c>
      <c r="N8" s="3" t="s">
        <v>18</v>
      </c>
      <c r="O8" s="1">
        <f t="shared" si="0"/>
        <v>12.6594</v>
      </c>
    </row>
    <row r="9" spans="1:15" ht="12.75">
      <c r="A9" s="3" t="s">
        <v>15</v>
      </c>
      <c r="B9" s="3">
        <v>103</v>
      </c>
      <c r="C9" s="4" t="s">
        <v>24</v>
      </c>
      <c r="D9" s="3">
        <v>14</v>
      </c>
      <c r="E9" s="3" t="s">
        <v>21</v>
      </c>
      <c r="F9" s="1">
        <f>D9*4.869</f>
        <v>68.166</v>
      </c>
      <c r="G9" s="3">
        <v>20</v>
      </c>
      <c r="H9" s="3" t="s">
        <v>21</v>
      </c>
      <c r="I9" s="1">
        <f>G9*4.869</f>
        <v>97.38</v>
      </c>
      <c r="J9" s="3">
        <v>20</v>
      </c>
      <c r="K9" s="3" t="s">
        <v>21</v>
      </c>
      <c r="L9" s="1">
        <f>J9*4.869</f>
        <v>97.38</v>
      </c>
      <c r="M9" s="3">
        <v>6</v>
      </c>
      <c r="N9" s="3" t="s">
        <v>18</v>
      </c>
      <c r="O9" s="1">
        <f t="shared" si="0"/>
        <v>5.8427999999999995</v>
      </c>
    </row>
    <row r="10" spans="1:15" ht="12.75">
      <c r="A10" s="3" t="s">
        <v>15</v>
      </c>
      <c r="B10" s="3">
        <v>104</v>
      </c>
      <c r="C10" s="4" t="s">
        <v>25</v>
      </c>
      <c r="D10" s="3">
        <v>23</v>
      </c>
      <c r="E10" s="3" t="s">
        <v>21</v>
      </c>
      <c r="F10" s="1">
        <f>D10*4.869</f>
        <v>111.987</v>
      </c>
      <c r="G10" s="3">
        <v>25</v>
      </c>
      <c r="H10" s="3" t="s">
        <v>21</v>
      </c>
      <c r="I10" s="1">
        <f>G10*4.869</f>
        <v>121.725</v>
      </c>
      <c r="J10" s="3">
        <v>25</v>
      </c>
      <c r="K10" s="3" t="s">
        <v>21</v>
      </c>
      <c r="L10" s="1">
        <f>J10*4.869</f>
        <v>121.725</v>
      </c>
      <c r="M10" s="3">
        <v>10</v>
      </c>
      <c r="N10" s="3" t="s">
        <v>18</v>
      </c>
      <c r="O10" s="1">
        <f t="shared" si="0"/>
        <v>12.1725</v>
      </c>
    </row>
    <row r="11" spans="1:15" ht="12.75">
      <c r="A11" s="3" t="s">
        <v>15</v>
      </c>
      <c r="B11" s="3">
        <v>105</v>
      </c>
      <c r="C11" s="4" t="s">
        <v>26</v>
      </c>
      <c r="D11" s="3">
        <v>41</v>
      </c>
      <c r="E11" s="3" t="s">
        <v>21</v>
      </c>
      <c r="F11" s="1">
        <f>D11*4.869</f>
        <v>199.629</v>
      </c>
      <c r="G11" s="3">
        <v>25</v>
      </c>
      <c r="H11" s="3" t="s">
        <v>21</v>
      </c>
      <c r="I11" s="1">
        <f>G11*4.869</f>
        <v>121.725</v>
      </c>
      <c r="J11" s="3">
        <v>25</v>
      </c>
      <c r="K11" s="3" t="s">
        <v>21</v>
      </c>
      <c r="L11" s="1">
        <f>J11*4.869</f>
        <v>121.725</v>
      </c>
      <c r="M11" s="3">
        <v>12</v>
      </c>
      <c r="N11" s="3" t="s">
        <v>18</v>
      </c>
      <c r="O11" s="1">
        <f t="shared" si="0"/>
        <v>14.606999999999998</v>
      </c>
    </row>
    <row r="12" spans="1:9" ht="12.75">
      <c r="A12" s="3"/>
      <c r="B12" s="3"/>
      <c r="D12" s="3"/>
      <c r="E12" s="3"/>
      <c r="G12" s="3"/>
      <c r="H12" s="3"/>
      <c r="I12" s="3"/>
    </row>
    <row r="13" spans="1:15" ht="12.75">
      <c r="A13" s="3" t="s">
        <v>27</v>
      </c>
      <c r="B13" s="3">
        <v>201</v>
      </c>
      <c r="C13" s="4" t="s">
        <v>28</v>
      </c>
      <c r="D13" s="3">
        <v>112</v>
      </c>
      <c r="E13" s="3" t="s">
        <v>29</v>
      </c>
      <c r="F13" s="1">
        <f>D13*1/0.7573</f>
        <v>147.89383335534134</v>
      </c>
      <c r="G13" s="3">
        <v>100</v>
      </c>
      <c r="H13" s="3" t="s">
        <v>29</v>
      </c>
      <c r="I13" s="1">
        <f>G13*1/0.7573</f>
        <v>132.0480654958405</v>
      </c>
      <c r="J13" s="3">
        <v>100</v>
      </c>
      <c r="K13" s="3" t="s">
        <v>29</v>
      </c>
      <c r="L13" s="1">
        <f>J13*1/0.7573</f>
        <v>132.0480654958405</v>
      </c>
      <c r="M13" s="3">
        <v>12</v>
      </c>
      <c r="N13" s="3" t="s">
        <v>18</v>
      </c>
      <c r="O13" s="1">
        <f t="shared" si="0"/>
        <v>15.845767859500858</v>
      </c>
    </row>
    <row r="14" spans="1:15" ht="12.75">
      <c r="A14" s="3" t="s">
        <v>27</v>
      </c>
      <c r="B14" s="3">
        <v>202</v>
      </c>
      <c r="C14" s="4" t="s">
        <v>30</v>
      </c>
      <c r="D14" s="3">
        <v>79</v>
      </c>
      <c r="E14" s="3" t="s">
        <v>29</v>
      </c>
      <c r="F14" s="1">
        <f>D14*1/0.7573</f>
        <v>104.31797174171399</v>
      </c>
      <c r="G14" s="3">
        <v>100</v>
      </c>
      <c r="H14" s="3" t="s">
        <v>29</v>
      </c>
      <c r="I14" s="1">
        <f>G14*1/0.7573</f>
        <v>132.0480654958405</v>
      </c>
      <c r="J14" s="3">
        <v>100</v>
      </c>
      <c r="K14" s="3" t="s">
        <v>29</v>
      </c>
      <c r="L14" s="1">
        <f>J14*1/0.7573</f>
        <v>132.0480654958405</v>
      </c>
      <c r="M14" s="3">
        <v>12</v>
      </c>
      <c r="N14" s="3" t="s">
        <v>18</v>
      </c>
      <c r="O14" s="1">
        <f t="shared" si="0"/>
        <v>15.845767859500858</v>
      </c>
    </row>
    <row r="15" spans="1:16" ht="12.75">
      <c r="A15" s="3" t="s">
        <v>27</v>
      </c>
      <c r="B15" s="3">
        <v>203</v>
      </c>
      <c r="C15" s="4" t="s">
        <v>31</v>
      </c>
      <c r="D15" s="3">
        <v>110</v>
      </c>
      <c r="E15" s="3" t="s">
        <v>29</v>
      </c>
      <c r="F15" s="1">
        <f>D15*1/0.7573</f>
        <v>145.25287204542454</v>
      </c>
      <c r="G15" s="3">
        <v>500</v>
      </c>
      <c r="H15" s="3" t="s">
        <v>29</v>
      </c>
      <c r="I15" s="1">
        <f>G15*1/0.7573</f>
        <v>660.2403274792025</v>
      </c>
      <c r="J15" s="3">
        <v>500</v>
      </c>
      <c r="K15" s="3" t="s">
        <v>29</v>
      </c>
      <c r="L15" s="1">
        <f>J15*1/0.7573</f>
        <v>660.2403274792025</v>
      </c>
      <c r="M15" s="3">
        <v>20</v>
      </c>
      <c r="N15" s="3" t="s">
        <v>18</v>
      </c>
      <c r="O15" s="1">
        <f t="shared" si="0"/>
        <v>132.0480654958405</v>
      </c>
      <c r="P15" s="3" t="s">
        <v>32</v>
      </c>
    </row>
    <row r="16" spans="1:16" ht="12.75">
      <c r="A16" s="3" t="s">
        <v>27</v>
      </c>
      <c r="B16" s="3">
        <v>204</v>
      </c>
      <c r="C16" s="4" t="s">
        <v>33</v>
      </c>
      <c r="D16" s="3">
        <v>40</v>
      </c>
      <c r="E16" s="3" t="s">
        <v>17</v>
      </c>
      <c r="F16" s="1">
        <f>D16*1/0.7573*74.875/100</f>
        <v>39.54839561600423</v>
      </c>
      <c r="G16" s="3">
        <v>100</v>
      </c>
      <c r="H16" s="3" t="s">
        <v>17</v>
      </c>
      <c r="I16" s="1">
        <f>G16*1/0.7573*74.875/100</f>
        <v>98.87098904001057</v>
      </c>
      <c r="J16" s="3">
        <v>40</v>
      </c>
      <c r="K16" s="3" t="s">
        <v>17</v>
      </c>
      <c r="L16" s="1">
        <f>J16*1/0.7573*74.875/100</f>
        <v>39.54839561600423</v>
      </c>
      <c r="M16" s="3" t="s">
        <v>22</v>
      </c>
      <c r="N16" s="3" t="s">
        <v>22</v>
      </c>
      <c r="O16" s="1" t="s">
        <v>22</v>
      </c>
      <c r="P16" s="3" t="s">
        <v>34</v>
      </c>
    </row>
    <row r="17" spans="1:15" ht="12.75">
      <c r="A17" s="3" t="s">
        <v>27</v>
      </c>
      <c r="B17" s="3">
        <v>205</v>
      </c>
      <c r="C17" s="4" t="s">
        <v>35</v>
      </c>
      <c r="D17" s="3">
        <v>25</v>
      </c>
      <c r="E17" s="3" t="s">
        <v>29</v>
      </c>
      <c r="F17" s="1">
        <f>D17*1/0.7573</f>
        <v>33.01201637396012</v>
      </c>
      <c r="G17" s="3">
        <v>100</v>
      </c>
      <c r="H17" s="3" t="s">
        <v>29</v>
      </c>
      <c r="I17" s="1">
        <f>G17*1/0.7573</f>
        <v>132.0480654958405</v>
      </c>
      <c r="J17" s="3">
        <v>25</v>
      </c>
      <c r="K17" s="3" t="s">
        <v>29</v>
      </c>
      <c r="L17" s="1">
        <f>J17*1/0.7573</f>
        <v>33.01201637396012</v>
      </c>
      <c r="M17" s="3" t="s">
        <v>22</v>
      </c>
      <c r="N17" s="3" t="s">
        <v>22</v>
      </c>
      <c r="O17" s="1" t="s">
        <v>22</v>
      </c>
    </row>
    <row r="18" spans="1:15" ht="12.75">
      <c r="A18" s="3" t="s">
        <v>27</v>
      </c>
      <c r="B18" s="3">
        <v>206</v>
      </c>
      <c r="C18" s="4" t="s">
        <v>36</v>
      </c>
      <c r="D18" s="3">
        <v>300</v>
      </c>
      <c r="E18" s="3" t="s">
        <v>29</v>
      </c>
      <c r="F18" s="1">
        <f>D18*1/0.7573</f>
        <v>396.14419648752147</v>
      </c>
      <c r="G18" s="3">
        <v>850</v>
      </c>
      <c r="H18" s="3" t="s">
        <v>29</v>
      </c>
      <c r="I18" s="1">
        <f>G18*1/0.7573</f>
        <v>1122.4085567146442</v>
      </c>
      <c r="J18" s="3">
        <v>850</v>
      </c>
      <c r="K18" s="3" t="s">
        <v>29</v>
      </c>
      <c r="L18" s="1">
        <f>J18*1/0.7573</f>
        <v>1122.4085567146442</v>
      </c>
      <c r="M18" s="3">
        <v>0</v>
      </c>
      <c r="N18" s="3" t="s">
        <v>22</v>
      </c>
      <c r="O18" s="1">
        <f>L18*M18/100</f>
        <v>0</v>
      </c>
    </row>
    <row r="19" spans="1:15" ht="12.75">
      <c r="A19" s="3" t="s">
        <v>27</v>
      </c>
      <c r="B19" s="3">
        <v>207</v>
      </c>
      <c r="C19" s="4" t="s">
        <v>37</v>
      </c>
      <c r="D19" s="3" t="s">
        <v>22</v>
      </c>
      <c r="E19" s="3" t="s">
        <v>22</v>
      </c>
      <c r="F19" s="1" t="s">
        <v>22</v>
      </c>
      <c r="G19" s="3">
        <v>200</v>
      </c>
      <c r="H19" s="3" t="s">
        <v>29</v>
      </c>
      <c r="I19" s="1">
        <f>G19*1/0.7573</f>
        <v>264.096130991681</v>
      </c>
      <c r="J19" s="3">
        <v>100</v>
      </c>
      <c r="K19" s="3" t="s">
        <v>29</v>
      </c>
      <c r="L19" s="1">
        <f>J19*1/0.7573</f>
        <v>132.0480654958405</v>
      </c>
      <c r="M19" s="3">
        <v>0</v>
      </c>
      <c r="N19" s="3" t="s">
        <v>22</v>
      </c>
      <c r="O19" s="1">
        <f>L19*M19/100</f>
        <v>0</v>
      </c>
    </row>
    <row r="20" spans="1:13" ht="12.75">
      <c r="A20" s="3"/>
      <c r="B20" s="3"/>
      <c r="D20" s="3"/>
      <c r="E20" s="3"/>
      <c r="G20" s="3"/>
      <c r="H20" s="3"/>
      <c r="I20" s="1"/>
      <c r="M20" s="3"/>
    </row>
    <row r="21" spans="1:15" ht="12.75">
      <c r="A21" s="3" t="s">
        <v>38</v>
      </c>
      <c r="B21" s="3">
        <v>300</v>
      </c>
      <c r="C21" s="4" t="s">
        <v>39</v>
      </c>
      <c r="D21" s="3">
        <v>132</v>
      </c>
      <c r="E21" s="3" t="s">
        <v>29</v>
      </c>
      <c r="F21" s="1">
        <f>D21*1/0.7573</f>
        <v>174.30344645450944</v>
      </c>
      <c r="G21" s="3">
        <v>500</v>
      </c>
      <c r="H21" s="3" t="s">
        <v>29</v>
      </c>
      <c r="I21" s="1">
        <f>G21*1/0.7573</f>
        <v>660.2403274792025</v>
      </c>
      <c r="J21" s="3">
        <v>500</v>
      </c>
      <c r="K21" s="3" t="s">
        <v>29</v>
      </c>
      <c r="L21" s="1">
        <f>J21*1.41</f>
        <v>705</v>
      </c>
      <c r="M21" s="3">
        <v>6</v>
      </c>
      <c r="N21" s="3" t="s">
        <v>18</v>
      </c>
      <c r="O21" s="1">
        <f>L21*M21/100</f>
        <v>42.3</v>
      </c>
    </row>
    <row r="22" spans="1:15" ht="12.75">
      <c r="A22" s="3" t="s">
        <v>38</v>
      </c>
      <c r="B22" s="3">
        <v>301</v>
      </c>
      <c r="C22" s="4" t="s">
        <v>40</v>
      </c>
      <c r="D22" s="7">
        <v>1000</v>
      </c>
      <c r="E22" s="3" t="s">
        <v>29</v>
      </c>
      <c r="F22" s="1">
        <f>D22*1/0.7573</f>
        <v>1320.480654958405</v>
      </c>
      <c r="G22" s="7">
        <v>3000</v>
      </c>
      <c r="H22" s="3" t="s">
        <v>29</v>
      </c>
      <c r="I22" s="1">
        <f>G22*1/0.7573</f>
        <v>3961.4419648752146</v>
      </c>
      <c r="J22" s="7">
        <v>3000</v>
      </c>
      <c r="K22" s="3" t="s">
        <v>29</v>
      </c>
      <c r="L22" s="1">
        <f>J22*1.41</f>
        <v>4230</v>
      </c>
      <c r="M22" s="3">
        <v>0</v>
      </c>
      <c r="N22" s="3" t="s">
        <v>22</v>
      </c>
      <c r="O22" s="1">
        <f>L22*M22/100</f>
        <v>0</v>
      </c>
    </row>
    <row r="23" spans="1:13" ht="12.75">
      <c r="A23" s="3"/>
      <c r="B23" s="3"/>
      <c r="D23" s="3"/>
      <c r="E23" s="3"/>
      <c r="G23" s="3"/>
      <c r="H23" s="3"/>
      <c r="I23" s="1"/>
      <c r="M23" s="3"/>
    </row>
    <row r="24" spans="1:15" ht="12.75">
      <c r="A24" s="3" t="s">
        <v>41</v>
      </c>
      <c r="B24" s="3">
        <v>401</v>
      </c>
      <c r="C24" s="4" t="s">
        <v>42</v>
      </c>
      <c r="D24" s="3">
        <v>125</v>
      </c>
      <c r="E24" s="3" t="s">
        <v>29</v>
      </c>
      <c r="F24" s="1">
        <f>D24*1/0.7573</f>
        <v>165.06008186980063</v>
      </c>
      <c r="G24" s="3">
        <v>100</v>
      </c>
      <c r="H24" s="3" t="s">
        <v>29</v>
      </c>
      <c r="I24" s="1">
        <f>G24*1/0.7573</f>
        <v>132.0480654958405</v>
      </c>
      <c r="J24" s="3">
        <v>100</v>
      </c>
      <c r="K24" s="3" t="s">
        <v>29</v>
      </c>
      <c r="L24" s="1">
        <f>J24*1/0.7573</f>
        <v>132.0480654958405</v>
      </c>
      <c r="M24" s="3">
        <v>12</v>
      </c>
      <c r="N24" s="3" t="s">
        <v>18</v>
      </c>
      <c r="O24" s="1">
        <f>L24*M24/100</f>
        <v>15.845767859500858</v>
      </c>
    </row>
    <row r="25" spans="1:15" ht="12.75">
      <c r="A25" s="3" t="s">
        <v>41</v>
      </c>
      <c r="B25" s="3">
        <v>402</v>
      </c>
      <c r="C25" s="4" t="s">
        <v>43</v>
      </c>
      <c r="D25" s="3">
        <v>53</v>
      </c>
      <c r="E25" s="3" t="s">
        <v>29</v>
      </c>
      <c r="F25" s="1">
        <f>D25*1/0.7573</f>
        <v>69.98547471279547</v>
      </c>
      <c r="G25" s="3">
        <v>50</v>
      </c>
      <c r="H25" s="3" t="s">
        <v>29</v>
      </c>
      <c r="I25" s="1">
        <f>G25*1/0.7573</f>
        <v>66.02403274792024</v>
      </c>
      <c r="J25" s="7">
        <v>50</v>
      </c>
      <c r="K25" s="3" t="s">
        <v>29</v>
      </c>
      <c r="L25" s="1">
        <f>J25*1/0.7573</f>
        <v>66.02403274792024</v>
      </c>
      <c r="M25" s="3">
        <v>0</v>
      </c>
      <c r="N25" s="3" t="s">
        <v>18</v>
      </c>
      <c r="O25" s="1">
        <f>L25*M25/100</f>
        <v>0</v>
      </c>
    </row>
    <row r="26" spans="1:16" ht="12.75">
      <c r="A26" s="3" t="s">
        <v>41</v>
      </c>
      <c r="B26" s="3">
        <v>403</v>
      </c>
      <c r="C26" s="4" t="s">
        <v>44</v>
      </c>
      <c r="D26" s="3">
        <v>44</v>
      </c>
      <c r="E26" s="3" t="s">
        <v>17</v>
      </c>
      <c r="F26" s="1">
        <f>D26*1/0.7573*74.875/100</f>
        <v>43.503235177604644</v>
      </c>
      <c r="G26" s="3">
        <v>10</v>
      </c>
      <c r="H26" s="3" t="s">
        <v>21</v>
      </c>
      <c r="I26" s="1">
        <f>G26*4.869</f>
        <v>48.69</v>
      </c>
      <c r="J26" s="3">
        <v>10</v>
      </c>
      <c r="K26" s="3" t="s">
        <v>21</v>
      </c>
      <c r="L26" s="1">
        <f>J26*4.869</f>
        <v>48.69</v>
      </c>
      <c r="M26" s="3">
        <v>7</v>
      </c>
      <c r="N26" s="3" t="s">
        <v>18</v>
      </c>
      <c r="O26" s="1">
        <f>L26*M26/100</f>
        <v>3.4082999999999997</v>
      </c>
      <c r="P26" s="3" t="s">
        <v>45</v>
      </c>
    </row>
    <row r="27" spans="1:13" ht="12.75">
      <c r="A27" s="3"/>
      <c r="B27" s="3"/>
      <c r="D27" s="3"/>
      <c r="E27" s="3"/>
      <c r="G27" s="3"/>
      <c r="H27" s="3"/>
      <c r="I27" s="1"/>
      <c r="M27" s="3"/>
    </row>
    <row r="28" spans="1:16" ht="12.75">
      <c r="A28" s="3" t="s">
        <v>46</v>
      </c>
      <c r="B28" s="3">
        <v>501</v>
      </c>
      <c r="C28" s="4" t="s">
        <v>47</v>
      </c>
      <c r="D28" s="7">
        <v>2600</v>
      </c>
      <c r="E28" s="3" t="s">
        <v>17</v>
      </c>
      <c r="F28" s="1">
        <f>D28*1/0.7573*74.875/100</f>
        <v>2570.645715040275</v>
      </c>
      <c r="G28" s="7">
        <v>5000</v>
      </c>
      <c r="H28" s="3" t="s">
        <v>17</v>
      </c>
      <c r="I28" s="1">
        <f>G28*1/0.7573*74.875/100</f>
        <v>4943.549452000529</v>
      </c>
      <c r="J28" s="7">
        <v>1000</v>
      </c>
      <c r="K28" s="3" t="s">
        <v>17</v>
      </c>
      <c r="L28" s="1">
        <f>J28*1/0.7573*74.875/100</f>
        <v>988.7098904001058</v>
      </c>
      <c r="M28" s="3">
        <v>400</v>
      </c>
      <c r="N28" s="3" t="s">
        <v>17</v>
      </c>
      <c r="O28" s="1">
        <f>M28*1.41*74.875/100</f>
        <v>422.295</v>
      </c>
      <c r="P28" s="3" t="s">
        <v>48</v>
      </c>
    </row>
    <row r="29" spans="1:16" ht="12.75">
      <c r="A29" s="3" t="s">
        <v>46</v>
      </c>
      <c r="B29" s="3">
        <v>502</v>
      </c>
      <c r="C29" s="4" t="s">
        <v>49</v>
      </c>
      <c r="D29" s="3">
        <v>525</v>
      </c>
      <c r="E29" s="3" t="s">
        <v>29</v>
      </c>
      <c r="F29" s="1">
        <f>D29*1/0.7573</f>
        <v>693.2523438531625</v>
      </c>
      <c r="G29" s="7">
        <v>1000</v>
      </c>
      <c r="H29" s="3" t="s">
        <v>29</v>
      </c>
      <c r="I29" s="1">
        <f>G29*1/0.7573</f>
        <v>1320.480654958405</v>
      </c>
      <c r="J29" s="3">
        <v>200</v>
      </c>
      <c r="K29" s="3" t="s">
        <v>29</v>
      </c>
      <c r="L29" s="1">
        <f>J29*1/0.7573</f>
        <v>264.096130991681</v>
      </c>
      <c r="M29" s="3" t="s">
        <v>22</v>
      </c>
      <c r="N29" s="3" t="s">
        <v>22</v>
      </c>
      <c r="O29" s="1" t="s">
        <v>22</v>
      </c>
      <c r="P29" s="3" t="s">
        <v>50</v>
      </c>
    </row>
    <row r="30" spans="1:15" ht="12.75">
      <c r="A30" s="3" t="s">
        <v>46</v>
      </c>
      <c r="B30" s="3">
        <v>503</v>
      </c>
      <c r="C30" s="4" t="s">
        <v>51</v>
      </c>
      <c r="D30" s="7">
        <v>2200</v>
      </c>
      <c r="E30" s="3" t="s">
        <v>17</v>
      </c>
      <c r="F30" s="1">
        <f>D30*1/0.7573*74.875/100</f>
        <v>2175.1617588802324</v>
      </c>
      <c r="G30" s="7">
        <v>5000</v>
      </c>
      <c r="H30" s="3" t="s">
        <v>17</v>
      </c>
      <c r="I30" s="1">
        <f>G30*1/0.7573*74.875/100</f>
        <v>4943.549452000529</v>
      </c>
      <c r="J30" s="7">
        <v>1000</v>
      </c>
      <c r="K30" s="3" t="s">
        <v>17</v>
      </c>
      <c r="L30" s="1">
        <f>J30*1/0.7573*74.875/100</f>
        <v>988.7098904001058</v>
      </c>
      <c r="M30" s="3" t="s">
        <v>22</v>
      </c>
      <c r="N30" s="3" t="s">
        <v>22</v>
      </c>
      <c r="O30" s="1" t="s">
        <v>22</v>
      </c>
    </row>
    <row r="31" spans="1:15" ht="12.75">
      <c r="A31" s="3" t="s">
        <v>46</v>
      </c>
      <c r="B31" s="3">
        <v>504</v>
      </c>
      <c r="C31" s="4" t="s">
        <v>52</v>
      </c>
      <c r="D31" s="3">
        <v>715</v>
      </c>
      <c r="E31" s="3" t="s">
        <v>29</v>
      </c>
      <c r="F31" s="1">
        <f>D31*1/0.7573</f>
        <v>944.1436682952595</v>
      </c>
      <c r="G31" s="3">
        <v>500</v>
      </c>
      <c r="H31" s="3" t="s">
        <v>29</v>
      </c>
      <c r="I31" s="1">
        <f>G31*1/0.7573</f>
        <v>660.2403274792025</v>
      </c>
      <c r="J31" s="7">
        <v>500</v>
      </c>
      <c r="K31" s="3" t="s">
        <v>29</v>
      </c>
      <c r="L31" s="1">
        <f>J31*1/0.7573</f>
        <v>660.2403274792025</v>
      </c>
      <c r="M31" s="3">
        <v>15</v>
      </c>
      <c r="N31" s="3" t="s">
        <v>18</v>
      </c>
      <c r="O31" s="1">
        <f>L31*M31/100</f>
        <v>99.03604912188037</v>
      </c>
    </row>
    <row r="32" spans="1:15" ht="12.75">
      <c r="A32" s="3" t="s">
        <v>46</v>
      </c>
      <c r="B32" s="3">
        <v>505</v>
      </c>
      <c r="C32" s="4" t="s">
        <v>53</v>
      </c>
      <c r="D32" s="3">
        <v>185</v>
      </c>
      <c r="E32" s="3" t="s">
        <v>29</v>
      </c>
      <c r="F32" s="1">
        <f>D32*1/0.7573</f>
        <v>244.28892116730492</v>
      </c>
      <c r="G32" s="3">
        <v>500</v>
      </c>
      <c r="H32" s="3" t="s">
        <v>29</v>
      </c>
      <c r="I32" s="1">
        <f>G32*1/0.7573</f>
        <v>660.2403274792025</v>
      </c>
      <c r="J32" s="3">
        <v>100</v>
      </c>
      <c r="K32" s="3" t="s">
        <v>29</v>
      </c>
      <c r="L32" s="1">
        <f>J32*1/0.7573</f>
        <v>132.0480654958405</v>
      </c>
      <c r="M32" s="3">
        <v>0</v>
      </c>
      <c r="N32" s="3" t="s">
        <v>22</v>
      </c>
      <c r="O32" s="1">
        <f>L32*M32/100</f>
        <v>0</v>
      </c>
    </row>
    <row r="33" spans="1:13" ht="12.75">
      <c r="A33" s="3"/>
      <c r="B33" s="3"/>
      <c r="D33" s="3"/>
      <c r="E33" s="3"/>
      <c r="G33" s="3"/>
      <c r="H33" s="3"/>
      <c r="I33" s="1"/>
      <c r="M33" s="3"/>
    </row>
    <row r="34" spans="1:15" ht="12.75">
      <c r="A34" s="3" t="s">
        <v>54</v>
      </c>
      <c r="B34" s="3">
        <v>601</v>
      </c>
      <c r="C34" s="4" t="s">
        <v>55</v>
      </c>
      <c r="D34" s="3">
        <v>500</v>
      </c>
      <c r="E34" s="3" t="s">
        <v>17</v>
      </c>
      <c r="F34" s="1">
        <f>D34*1/0.7573*74.875/100</f>
        <v>494.3549452000529</v>
      </c>
      <c r="G34" s="7">
        <v>1000</v>
      </c>
      <c r="H34" s="3" t="s">
        <v>17</v>
      </c>
      <c r="I34" s="1">
        <f>G34*1/0.7573*74.875/100</f>
        <v>988.7098904001058</v>
      </c>
      <c r="J34" s="3">
        <v>200</v>
      </c>
      <c r="K34" s="3" t="s">
        <v>17</v>
      </c>
      <c r="L34" s="1">
        <f>J34*1/0.7573*74.875/100</f>
        <v>197.74197808002114</v>
      </c>
      <c r="M34" s="3">
        <v>12</v>
      </c>
      <c r="N34" s="3" t="s">
        <v>18</v>
      </c>
      <c r="O34" s="1">
        <f>L34*M34/100</f>
        <v>23.729037369602537</v>
      </c>
    </row>
    <row r="35" spans="1:15" ht="12.75">
      <c r="A35" s="3" t="s">
        <v>54</v>
      </c>
      <c r="B35" s="3">
        <v>602</v>
      </c>
      <c r="C35" s="4" t="s">
        <v>56</v>
      </c>
      <c r="D35" s="3">
        <v>175</v>
      </c>
      <c r="E35" s="3" t="s">
        <v>17</v>
      </c>
      <c r="F35" s="1">
        <f>D35*1/0.7573*74.875/100</f>
        <v>173.0242308200185</v>
      </c>
      <c r="G35" s="3">
        <v>500</v>
      </c>
      <c r="H35" s="3" t="s">
        <v>17</v>
      </c>
      <c r="I35" s="1">
        <f>G35*1/0.7573*74.875/100</f>
        <v>494.3549452000529</v>
      </c>
      <c r="J35" s="3">
        <v>100</v>
      </c>
      <c r="K35" s="3" t="s">
        <v>17</v>
      </c>
      <c r="L35" s="1">
        <f>J35*1/0.7573*74.875/100</f>
        <v>98.87098904001057</v>
      </c>
      <c r="M35" s="3">
        <v>0</v>
      </c>
      <c r="N35" s="3" t="s">
        <v>22</v>
      </c>
      <c r="O35" s="1">
        <f>L35*M35/100</f>
        <v>0</v>
      </c>
    </row>
    <row r="36" spans="1:15" ht="12.75">
      <c r="A36" s="3" t="s">
        <v>54</v>
      </c>
      <c r="B36" s="3">
        <v>603</v>
      </c>
      <c r="C36" s="4" t="s">
        <v>57</v>
      </c>
      <c r="D36" s="3">
        <v>145</v>
      </c>
      <c r="E36" s="3" t="s">
        <v>17</v>
      </c>
      <c r="F36" s="1">
        <f>D36*1/0.7573*74.875/100</f>
        <v>143.36293410801534</v>
      </c>
      <c r="G36" s="3">
        <v>500</v>
      </c>
      <c r="H36" s="3" t="s">
        <v>17</v>
      </c>
      <c r="I36" s="1">
        <f>G36*1/0.7573*74.875/100</f>
        <v>494.3549452000529</v>
      </c>
      <c r="J36" s="3">
        <v>100</v>
      </c>
      <c r="K36" s="3" t="s">
        <v>17</v>
      </c>
      <c r="L36" s="1">
        <f>J36*1/0.7573*74.875/100</f>
        <v>98.87098904001057</v>
      </c>
      <c r="M36" s="3">
        <v>0</v>
      </c>
      <c r="N36" s="3" t="s">
        <v>22</v>
      </c>
      <c r="O36" s="1">
        <f>L36*M36/100</f>
        <v>0</v>
      </c>
    </row>
    <row r="37" spans="1:13" ht="12.75">
      <c r="A37" s="3"/>
      <c r="B37" s="3"/>
      <c r="D37" s="3"/>
      <c r="E37" s="3"/>
      <c r="G37" s="3"/>
      <c r="H37" s="3"/>
      <c r="I37" s="1"/>
      <c r="M37" s="3"/>
    </row>
    <row r="38" spans="1:16" ht="12.75">
      <c r="A38" s="3" t="s">
        <v>58</v>
      </c>
      <c r="B38" s="3">
        <v>701</v>
      </c>
      <c r="C38" s="4" t="s">
        <v>59</v>
      </c>
      <c r="D38" s="3" t="s">
        <v>22</v>
      </c>
      <c r="E38" s="3" t="s">
        <v>22</v>
      </c>
      <c r="F38" s="1" t="s">
        <v>22</v>
      </c>
      <c r="G38" s="3">
        <v>300</v>
      </c>
      <c r="H38" s="3" t="s">
        <v>29</v>
      </c>
      <c r="I38" s="1">
        <f>G38*1/0.7573</f>
        <v>396.14419648752147</v>
      </c>
      <c r="J38" s="3">
        <v>250</v>
      </c>
      <c r="K38" s="3" t="s">
        <v>29</v>
      </c>
      <c r="L38" s="1">
        <f>J38*1.41</f>
        <v>352.5</v>
      </c>
      <c r="M38" s="3">
        <v>0</v>
      </c>
      <c r="N38" s="3" t="s">
        <v>22</v>
      </c>
      <c r="O38" s="1">
        <f>L38*M38/100</f>
        <v>0</v>
      </c>
      <c r="P38" s="3" t="s">
        <v>60</v>
      </c>
    </row>
    <row r="39" spans="1:13" ht="12.75">
      <c r="A39" s="3"/>
      <c r="B39" s="3"/>
      <c r="D39" s="3"/>
      <c r="E39" s="3"/>
      <c r="G39" s="3"/>
      <c r="H39" s="3"/>
      <c r="I39" s="1"/>
      <c r="M39" s="3"/>
    </row>
    <row r="40" spans="1:15" ht="12.75">
      <c r="A40" s="3" t="s">
        <v>61</v>
      </c>
      <c r="B40" s="3">
        <v>1001</v>
      </c>
      <c r="C40" s="4" t="s">
        <v>62</v>
      </c>
      <c r="D40" s="3">
        <v>80</v>
      </c>
      <c r="E40" s="3" t="s">
        <v>29</v>
      </c>
      <c r="F40" s="1">
        <f>D40*1/0.7573</f>
        <v>105.63845239667239</v>
      </c>
      <c r="G40" s="3">
        <v>120</v>
      </c>
      <c r="H40" s="3" t="s">
        <v>29</v>
      </c>
      <c r="I40" s="1">
        <f>G40*1/0.7573</f>
        <v>158.4576785950086</v>
      </c>
      <c r="J40" s="3">
        <v>120</v>
      </c>
      <c r="K40" s="3" t="s">
        <v>29</v>
      </c>
      <c r="L40" s="1">
        <f>J40*1.41</f>
        <v>169.2</v>
      </c>
      <c r="M40" s="3">
        <v>0</v>
      </c>
      <c r="N40" s="3" t="s">
        <v>22</v>
      </c>
      <c r="O40" s="1">
        <f>L40*M40/100</f>
        <v>0</v>
      </c>
    </row>
    <row r="41" spans="1:15" ht="12.75">
      <c r="A41" s="3" t="s">
        <v>61</v>
      </c>
      <c r="B41" s="3">
        <v>1002</v>
      </c>
      <c r="C41" t="s">
        <v>63</v>
      </c>
      <c r="D41" s="3" t="s">
        <v>22</v>
      </c>
      <c r="E41" s="3" t="s">
        <v>22</v>
      </c>
      <c r="F41" s="1" t="s">
        <v>22</v>
      </c>
      <c r="G41" s="3">
        <v>500</v>
      </c>
      <c r="H41" s="3" t="s">
        <v>17</v>
      </c>
      <c r="I41" s="1">
        <f>G41*1/0.7573*74.875/100</f>
        <v>494.3549452000529</v>
      </c>
      <c r="J41" s="3">
        <v>500</v>
      </c>
      <c r="K41" s="3" t="s">
        <v>17</v>
      </c>
      <c r="L41" s="1">
        <f>J41*1/0.7573*74.875/100</f>
        <v>494.3549452000529</v>
      </c>
      <c r="M41" s="3">
        <v>15</v>
      </c>
      <c r="N41" s="3" t="s">
        <v>18</v>
      </c>
      <c r="O41" s="1">
        <f>L41*M41/100</f>
        <v>74.15324178000793</v>
      </c>
    </row>
    <row r="42" spans="1:16" ht="12.75">
      <c r="A42" s="3" t="s">
        <v>61</v>
      </c>
      <c r="B42" s="3">
        <v>1003</v>
      </c>
      <c r="C42" s="4" t="s">
        <v>64</v>
      </c>
      <c r="D42" s="3">
        <v>200</v>
      </c>
      <c r="E42" s="3" t="s">
        <v>29</v>
      </c>
      <c r="F42" s="1">
        <f>D42*1/0.7573</f>
        <v>264.096130991681</v>
      </c>
      <c r="G42" s="3">
        <v>100</v>
      </c>
      <c r="H42" s="3" t="s">
        <v>29</v>
      </c>
      <c r="I42" s="1">
        <f>G42*1/0.7573</f>
        <v>132.0480654958405</v>
      </c>
      <c r="J42" s="3">
        <v>100</v>
      </c>
      <c r="K42" s="3" t="s">
        <v>29</v>
      </c>
      <c r="L42" s="1">
        <f>J42*1.41</f>
        <v>141</v>
      </c>
      <c r="M42" s="3">
        <v>15</v>
      </c>
      <c r="N42" s="3" t="s">
        <v>18</v>
      </c>
      <c r="O42" s="1">
        <f>L42*M42/100</f>
        <v>21.15</v>
      </c>
      <c r="P42" s="3" t="s">
        <v>65</v>
      </c>
    </row>
    <row r="43" spans="1:15" ht="12.75">
      <c r="A43" s="3" t="s">
        <v>61</v>
      </c>
      <c r="B43" s="3">
        <v>1004</v>
      </c>
      <c r="C43" t="s">
        <v>66</v>
      </c>
      <c r="D43" s="3">
        <v>16</v>
      </c>
      <c r="E43" s="3" t="s">
        <v>17</v>
      </c>
      <c r="F43" s="1">
        <f>D43*1/0.7573*74.875/100</f>
        <v>15.819358246401691</v>
      </c>
      <c r="G43" s="3">
        <v>50</v>
      </c>
      <c r="H43" s="3" t="s">
        <v>17</v>
      </c>
      <c r="I43" s="1">
        <f>G43*1/0.7573*74.875/100</f>
        <v>49.435494520005285</v>
      </c>
      <c r="J43" s="3" t="s">
        <v>22</v>
      </c>
      <c r="K43" s="3" t="s">
        <v>22</v>
      </c>
      <c r="L43" s="1" t="s">
        <v>22</v>
      </c>
      <c r="M43" s="3">
        <v>0</v>
      </c>
      <c r="N43" s="3" t="s">
        <v>22</v>
      </c>
      <c r="O43" s="1" t="s">
        <v>22</v>
      </c>
    </row>
  </sheetData>
  <mergeCells count="4">
    <mergeCell ref="D3:F3"/>
    <mergeCell ref="G3:I3"/>
    <mergeCell ref="J3:L3"/>
    <mergeCell ref="M3:N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ss779</dc:creator>
  <cp:keywords/>
  <dc:description/>
  <cp:lastModifiedBy>ss779</cp:lastModifiedBy>
  <dcterms:created xsi:type="dcterms:W3CDTF">2003-10-22T14:46:04Z</dcterms:created>
  <dcterms:modified xsi:type="dcterms:W3CDTF">2003-10-22T14:46:15Z</dcterms:modified>
  <cp:category/>
  <cp:version/>
  <cp:contentType/>
  <cp:contentStatus/>
</cp:coreProperties>
</file>