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<sst xmlns="http://schemas.openxmlformats.org/spreadsheetml/2006/main" count="364" uniqueCount="107">
  <si>
    <t>Stock Quotes for 12/30/1885</t>
  </si>
  <si>
    <t>Sector</t>
  </si>
  <si>
    <t>Unique No</t>
  </si>
  <si>
    <t>Shares</t>
  </si>
  <si>
    <t>Cash quotations</t>
  </si>
  <si>
    <t>Par Value</t>
  </si>
  <si>
    <t>Paid up Value</t>
  </si>
  <si>
    <t>Position Per Last Report</t>
  </si>
  <si>
    <t>Last Dividend, &amp;c.</t>
  </si>
  <si>
    <t>Notes</t>
  </si>
  <si>
    <t>Closing</t>
  </si>
  <si>
    <t>Currency</t>
  </si>
  <si>
    <t>Quotations in US$</t>
  </si>
  <si>
    <t>No</t>
  </si>
  <si>
    <t>Value</t>
  </si>
  <si>
    <t>Value in US$</t>
  </si>
  <si>
    <t xml:space="preserve">Paid up </t>
  </si>
  <si>
    <t>Reserve</t>
  </si>
  <si>
    <t>At Working Account</t>
  </si>
  <si>
    <t>Date</t>
  </si>
  <si>
    <t>To Shareholders</t>
  </si>
  <si>
    <t>Paid in form of?</t>
  </si>
  <si>
    <t>Annually/Semi/Quarterly</t>
  </si>
  <si>
    <t>When paid or due</t>
  </si>
  <si>
    <t>Bank</t>
  </si>
  <si>
    <t>Hongkong &amp; Shanghai Banking Corporation</t>
  </si>
  <si>
    <t>% cash premium</t>
  </si>
  <si>
    <t>$</t>
  </si>
  <si>
    <t>06/30/1885</t>
  </si>
  <si>
    <t>Sterling Pounds</t>
  </si>
  <si>
    <t>Semi</t>
  </si>
  <si>
    <t>08/26/1885</t>
  </si>
  <si>
    <t>($500,000 reserve on equalization of dvidends)</t>
  </si>
  <si>
    <t>New Oriental Bank Corp., Limited</t>
  </si>
  <si>
    <t>N.A</t>
  </si>
  <si>
    <t>%</t>
  </si>
  <si>
    <t>08/11/1885</t>
  </si>
  <si>
    <t>(A bank without reserves -hmmm)</t>
  </si>
  <si>
    <t>Shipping</t>
  </si>
  <si>
    <t>Shanghai Tug Boat Association</t>
  </si>
  <si>
    <t>Taels</t>
  </si>
  <si>
    <t>03/31/1885</t>
  </si>
  <si>
    <t>Quarterly</t>
  </si>
  <si>
    <t>02/03/1885</t>
  </si>
  <si>
    <t>Indo-China Steam Nav. Co.</t>
  </si>
  <si>
    <t>08/04/1885</t>
  </si>
  <si>
    <t>Annually</t>
  </si>
  <si>
    <t>(Working acct at credit of underwriting acct)</t>
  </si>
  <si>
    <t>Shanghai Shipping Co.</t>
  </si>
  <si>
    <t>08/03/1885</t>
  </si>
  <si>
    <t>Docks</t>
  </si>
  <si>
    <t>Shanghai Dock Co.</t>
  </si>
  <si>
    <t>12/31/1884</t>
  </si>
  <si>
    <t>07/06/1885</t>
  </si>
  <si>
    <t>Pootung Dock Co.</t>
  </si>
  <si>
    <t>Gas</t>
  </si>
  <si>
    <t>Shanghai Gas Co.</t>
  </si>
  <si>
    <t>07/17/1885</t>
  </si>
  <si>
    <t>Compagnie du Gaz</t>
  </si>
  <si>
    <t>Insurance (Marine)</t>
  </si>
  <si>
    <t>China Traders' Insurance Co.,Limited</t>
  </si>
  <si>
    <t>04/30/1885</t>
  </si>
  <si>
    <t>(did not state dividends is annually, semi or quarterly)</t>
  </si>
  <si>
    <t>North-China Ins. Co., Ld</t>
  </si>
  <si>
    <t>05/05/1885</t>
  </si>
  <si>
    <t>Union In. Society of Canton Limited</t>
  </si>
  <si>
    <t>10/12/1885</t>
  </si>
  <si>
    <t>Yangtsze Insurance Association</t>
  </si>
  <si>
    <t>07/21/1885</t>
  </si>
  <si>
    <t>Chinese Insurance Co.,Limited</t>
  </si>
  <si>
    <t>10/06/1885</t>
  </si>
  <si>
    <t>Canton Insurance Office</t>
  </si>
  <si>
    <t>09/30/1885</t>
  </si>
  <si>
    <t>01/08/1885</t>
  </si>
  <si>
    <t>Insurance (Fire)</t>
  </si>
  <si>
    <t>Hongkong Fire In. Co.,Limited</t>
  </si>
  <si>
    <t>03/09/1885</t>
  </si>
  <si>
    <t>(dividends stated as $40% - so assume it's the % because in later years, they have large dividends yields)</t>
  </si>
  <si>
    <t>China Fire In. Co.,Limited</t>
  </si>
  <si>
    <t>03/04/1885</t>
  </si>
  <si>
    <t>Wharfs</t>
  </si>
  <si>
    <t>Shanghai &amp; H'kew Wharf Co.</t>
  </si>
  <si>
    <t>08/14/1885</t>
  </si>
  <si>
    <t>Birt's Wharf Hide-Curing and Wool-Cleaning Company</t>
  </si>
  <si>
    <t>10/31/1884</t>
  </si>
  <si>
    <t>07/07/1885</t>
  </si>
  <si>
    <t>Pootung Wharf &amp; Godown Co.</t>
  </si>
  <si>
    <t>02/16/1885</t>
  </si>
  <si>
    <t>Mining</t>
  </si>
  <si>
    <t>Selangor Tin Mining Co.</t>
  </si>
  <si>
    <t>12/18/1884</t>
  </si>
  <si>
    <t>Perak Tin Mining &amp; Smelting Co.</t>
  </si>
  <si>
    <t>Sheridan Mining Co</t>
  </si>
  <si>
    <t>12/15/1884</t>
  </si>
  <si>
    <t>(No of shares decreased from 3000 to 2800, did not state dividends is annually, semi or quarterly, and closing quotation is exclusive of dividends)</t>
  </si>
  <si>
    <t>Cargo Boats</t>
  </si>
  <si>
    <t>Shanghai Cargo Boat Co.</t>
  </si>
  <si>
    <t>Co-operative Cargo Boat Co.</t>
  </si>
  <si>
    <t>02/13/1885</t>
  </si>
  <si>
    <t>Miscellaneous</t>
  </si>
  <si>
    <t>Shanghai Waterworks Co.,Ld.</t>
  </si>
  <si>
    <t>05/14/1885</t>
  </si>
  <si>
    <t>(Closing quotation was actually 36 ex 4/7)</t>
  </si>
  <si>
    <t>Perak Sugar Cultivation Co.</t>
  </si>
  <si>
    <t>The Hall &amp; Holtz Co-opearative Co</t>
  </si>
  <si>
    <t>02/28/1885</t>
  </si>
  <si>
    <t>(did not say when dividends is paid, or whether it is annually, semi, or quarterly)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</si>
</sst>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workbookViewId="0" topLeftCell="A1">
      <selection activeCell="A1" sqref="A1:IV16384"/>
    </sheetView>
  </sheetViews>
  <sheetFormatPr defaultColWidth="9.140625" defaultRowHeight="12.75"/>
  <cols>
    <col min="3" max="3" width="46.57421875" style="0" bestFit="1" customWidth="1"/>
    <col min="4" max="4" width="9.140625" style="1" customWidth="1"/>
    <col min="5" max="5" width="15.140625" style="0" bestFit="1" customWidth="1"/>
    <col min="6" max="6" width="13.7109375" style="3" bestFit="1" customWidth="1"/>
    <col min="7" max="8" width="9.140625" style="1" customWidth="1"/>
    <col min="9" max="9" width="14.28125" style="1" bestFit="1" customWidth="1"/>
    <col min="10" max="10" width="14.28125" style="1" customWidth="1"/>
    <col min="11" max="11" width="9.140625" style="1" customWidth="1"/>
    <col min="12" max="12" width="14.28125" style="1" bestFit="1" customWidth="1"/>
    <col min="13" max="13" width="14.28125" style="1" customWidth="1"/>
    <col min="14" max="14" width="11.7109375" style="1" bestFit="1" customWidth="1"/>
    <col min="15" max="15" width="14.28125" style="1" bestFit="1" customWidth="1"/>
    <col min="16" max="16" width="18.00390625" style="1" bestFit="1" customWidth="1"/>
    <col min="17" max="17" width="14.28125" style="1" bestFit="1" customWidth="1"/>
    <col min="18" max="18" width="10.140625" style="0" bestFit="1" customWidth="1"/>
    <col min="19" max="19" width="14.57421875" style="1" bestFit="1" customWidth="1"/>
    <col min="20" max="20" width="14.28125" style="0" bestFit="1" customWidth="1"/>
    <col min="21" max="21" width="14.28125" style="3" customWidth="1"/>
    <col min="22" max="22" width="21.57421875" style="0" bestFit="1" customWidth="1"/>
    <col min="23" max="23" width="15.7109375" style="1" bestFit="1" customWidth="1"/>
    <col min="24" max="24" width="124.00390625" style="4" bestFit="1" customWidth="1"/>
  </cols>
  <sheetData>
    <row r="1" spans="1:3" ht="12.75">
      <c r="A1" s="1" t="s">
        <v>0</v>
      </c>
      <c r="B1" s="1"/>
      <c r="C1" s="2"/>
    </row>
    <row r="2" spans="1:3" ht="12.75">
      <c r="A2" s="1"/>
      <c r="B2" s="1"/>
      <c r="C2" s="2"/>
    </row>
    <row r="3" spans="1:24" ht="12.75">
      <c r="A3" s="1" t="s">
        <v>1</v>
      </c>
      <c r="B3" s="1" t="s">
        <v>2</v>
      </c>
      <c r="C3" s="2" t="s">
        <v>3</v>
      </c>
      <c r="D3" s="5" t="s">
        <v>4</v>
      </c>
      <c r="E3" s="5"/>
      <c r="H3" s="5" t="s">
        <v>5</v>
      </c>
      <c r="I3" s="5"/>
      <c r="J3" s="5"/>
      <c r="K3" s="5" t="s">
        <v>6</v>
      </c>
      <c r="L3" s="5"/>
      <c r="M3" s="5"/>
      <c r="N3" s="5" t="s">
        <v>7</v>
      </c>
      <c r="O3" s="5"/>
      <c r="P3" s="5"/>
      <c r="Q3" s="5"/>
      <c r="R3" s="5"/>
      <c r="S3" s="5" t="s">
        <v>8</v>
      </c>
      <c r="T3" s="5"/>
      <c r="U3" s="5"/>
      <c r="V3" s="5"/>
      <c r="W3" s="5"/>
      <c r="X3" s="4" t="s">
        <v>9</v>
      </c>
    </row>
    <row r="4" spans="1:23" ht="12.75">
      <c r="A4" s="1"/>
      <c r="B4" s="1"/>
      <c r="C4" s="2"/>
      <c r="D4" s="1" t="s">
        <v>10</v>
      </c>
      <c r="E4" s="1" t="s">
        <v>11</v>
      </c>
      <c r="F4" s="3" t="s">
        <v>12</v>
      </c>
      <c r="G4" s="1" t="s">
        <v>13</v>
      </c>
      <c r="H4" s="1" t="s">
        <v>14</v>
      </c>
      <c r="I4" s="1" t="s">
        <v>11</v>
      </c>
      <c r="J4" s="3" t="s">
        <v>15</v>
      </c>
      <c r="K4" s="1" t="s">
        <v>16</v>
      </c>
      <c r="L4" s="1" t="s">
        <v>11</v>
      </c>
      <c r="M4" s="3" t="s">
        <v>15</v>
      </c>
      <c r="N4" s="1" t="s">
        <v>17</v>
      </c>
      <c r="O4" s="1" t="s">
        <v>11</v>
      </c>
      <c r="P4" s="1" t="s">
        <v>18</v>
      </c>
      <c r="Q4" s="1" t="s">
        <v>11</v>
      </c>
      <c r="R4" s="1" t="s">
        <v>19</v>
      </c>
      <c r="S4" s="1" t="s">
        <v>20</v>
      </c>
      <c r="T4" s="1" t="s">
        <v>21</v>
      </c>
      <c r="U4" s="3" t="s">
        <v>15</v>
      </c>
      <c r="V4" s="1" t="s">
        <v>22</v>
      </c>
      <c r="W4" s="1" t="s">
        <v>23</v>
      </c>
    </row>
    <row r="5" spans="1:24" ht="12.75">
      <c r="A5" s="1" t="s">
        <v>24</v>
      </c>
      <c r="B5" s="1">
        <v>106</v>
      </c>
      <c r="C5" s="2" t="s">
        <v>25</v>
      </c>
      <c r="D5" s="1">
        <v>168</v>
      </c>
      <c r="E5" s="6" t="s">
        <v>26</v>
      </c>
      <c r="F5" s="3">
        <f>125/0.8774*73.9/100*2.68</f>
        <v>282.15751082744475</v>
      </c>
      <c r="G5" s="7">
        <v>60000</v>
      </c>
      <c r="H5" s="1">
        <v>125</v>
      </c>
      <c r="I5" s="1" t="s">
        <v>27</v>
      </c>
      <c r="J5" s="3">
        <f>H5*73.9/100/0.8774</f>
        <v>105.28265329382266</v>
      </c>
      <c r="K5" s="1">
        <v>125</v>
      </c>
      <c r="L5" s="1" t="s">
        <v>27</v>
      </c>
      <c r="M5" s="3">
        <f>K5*73.9/100/0.8774</f>
        <v>105.28265329382266</v>
      </c>
      <c r="N5" s="8">
        <v>4500000</v>
      </c>
      <c r="O5" s="1" t="s">
        <v>27</v>
      </c>
      <c r="P5" s="8">
        <v>50779.22</v>
      </c>
      <c r="Q5" s="1" t="s">
        <v>27</v>
      </c>
      <c r="R5" s="6" t="s">
        <v>28</v>
      </c>
      <c r="S5" s="1">
        <v>2</v>
      </c>
      <c r="T5" s="6" t="s">
        <v>29</v>
      </c>
      <c r="U5" s="3">
        <f>2*4.895</f>
        <v>9.79</v>
      </c>
      <c r="V5" s="1" t="s">
        <v>30</v>
      </c>
      <c r="W5" s="8" t="s">
        <v>31</v>
      </c>
      <c r="X5" s="4" t="s">
        <v>32</v>
      </c>
    </row>
    <row r="6" spans="1:24" ht="12.75">
      <c r="A6" s="1" t="s">
        <v>24</v>
      </c>
      <c r="B6" s="1">
        <v>109</v>
      </c>
      <c r="C6" s="2" t="s">
        <v>33</v>
      </c>
      <c r="D6" s="1">
        <v>10</v>
      </c>
      <c r="E6" t="s">
        <v>29</v>
      </c>
      <c r="F6" s="3">
        <f>10*4.895</f>
        <v>48.949999999999996</v>
      </c>
      <c r="G6" s="7">
        <v>50000</v>
      </c>
      <c r="H6" s="1">
        <v>10</v>
      </c>
      <c r="I6" s="1" t="s">
        <v>29</v>
      </c>
      <c r="J6" s="3">
        <f>10*4.895</f>
        <v>48.949999999999996</v>
      </c>
      <c r="K6" s="1">
        <v>10</v>
      </c>
      <c r="L6" s="1" t="s">
        <v>29</v>
      </c>
      <c r="M6" s="3">
        <f>10*4.895</f>
        <v>48.949999999999996</v>
      </c>
      <c r="N6" s="1" t="s">
        <v>34</v>
      </c>
      <c r="O6" s="1" t="s">
        <v>34</v>
      </c>
      <c r="P6" s="1" t="s">
        <v>34</v>
      </c>
      <c r="Q6" s="1" t="s">
        <v>34</v>
      </c>
      <c r="R6" s="1" t="s">
        <v>34</v>
      </c>
      <c r="S6" s="1">
        <v>3.5</v>
      </c>
      <c r="T6" s="1" t="s">
        <v>35</v>
      </c>
      <c r="U6" s="3">
        <f>S6/100*M6</f>
        <v>1.71325</v>
      </c>
      <c r="V6" s="1" t="s">
        <v>34</v>
      </c>
      <c r="W6" s="1" t="s">
        <v>36</v>
      </c>
      <c r="X6" s="4" t="s">
        <v>37</v>
      </c>
    </row>
    <row r="7" spans="1:3" ht="12.75">
      <c r="A7" s="1"/>
      <c r="B7" s="1"/>
      <c r="C7" s="2"/>
    </row>
    <row r="8" spans="1:23" ht="12.75">
      <c r="A8" s="1" t="s">
        <v>38</v>
      </c>
      <c r="B8" s="1">
        <v>211</v>
      </c>
      <c r="C8" s="2" t="s">
        <v>39</v>
      </c>
      <c r="D8" s="1">
        <v>80</v>
      </c>
      <c r="E8" s="1" t="s">
        <v>40</v>
      </c>
      <c r="F8" s="3">
        <f>D8/0.8774</f>
        <v>91.17848187827673</v>
      </c>
      <c r="G8" s="7">
        <v>1000</v>
      </c>
      <c r="H8" s="1">
        <v>100</v>
      </c>
      <c r="I8" s="1" t="s">
        <v>40</v>
      </c>
      <c r="J8" s="3">
        <f>H8/0.8774</f>
        <v>113.97310234784591</v>
      </c>
      <c r="K8" s="1">
        <v>100</v>
      </c>
      <c r="L8" s="1" t="s">
        <v>40</v>
      </c>
      <c r="M8" s="3">
        <f>K8/0.8774</f>
        <v>113.97310234784591</v>
      </c>
      <c r="N8" s="8">
        <v>44304.62</v>
      </c>
      <c r="O8" s="1" t="s">
        <v>40</v>
      </c>
      <c r="P8" s="1" t="s">
        <v>34</v>
      </c>
      <c r="Q8" s="1" t="s">
        <v>34</v>
      </c>
      <c r="R8" s="1" t="s">
        <v>41</v>
      </c>
      <c r="S8" s="1">
        <v>2</v>
      </c>
      <c r="T8" s="1" t="s">
        <v>35</v>
      </c>
      <c r="U8" s="3">
        <f>S8/100*M8</f>
        <v>2.2794620469569185</v>
      </c>
      <c r="V8" s="1" t="s">
        <v>42</v>
      </c>
      <c r="W8" s="1" t="s">
        <v>43</v>
      </c>
    </row>
    <row r="9" spans="1:24" ht="12.75">
      <c r="A9" s="1" t="s">
        <v>38</v>
      </c>
      <c r="B9" s="1">
        <v>213</v>
      </c>
      <c r="C9" s="2" t="s">
        <v>44</v>
      </c>
      <c r="D9" s="1">
        <v>37</v>
      </c>
      <c r="E9" s="1" t="s">
        <v>40</v>
      </c>
      <c r="F9" s="3">
        <f>D9/0.8774</f>
        <v>42.17004786870299</v>
      </c>
      <c r="G9" s="7">
        <v>60000</v>
      </c>
      <c r="H9" s="1">
        <v>10</v>
      </c>
      <c r="I9" s="1" t="s">
        <v>29</v>
      </c>
      <c r="J9" s="3">
        <f>10*4.895</f>
        <v>48.949999999999996</v>
      </c>
      <c r="K9" s="1">
        <v>10</v>
      </c>
      <c r="L9" s="1" t="s">
        <v>29</v>
      </c>
      <c r="M9" s="3">
        <f>10*4.895</f>
        <v>48.949999999999996</v>
      </c>
      <c r="N9" s="1" t="s">
        <v>34</v>
      </c>
      <c r="O9" s="1" t="s">
        <v>34</v>
      </c>
      <c r="P9" s="8">
        <v>3200</v>
      </c>
      <c r="Q9" s="1" t="s">
        <v>29</v>
      </c>
      <c r="R9" s="1" t="s">
        <v>45</v>
      </c>
      <c r="S9" s="1">
        <v>3</v>
      </c>
      <c r="T9" s="1" t="s">
        <v>35</v>
      </c>
      <c r="U9" s="3">
        <f>S9/100*M9</f>
        <v>1.4685</v>
      </c>
      <c r="V9" s="1" t="s">
        <v>46</v>
      </c>
      <c r="W9" s="1" t="s">
        <v>45</v>
      </c>
      <c r="X9" s="4" t="s">
        <v>47</v>
      </c>
    </row>
    <row r="10" spans="1:23" ht="12.75">
      <c r="A10" s="1" t="s">
        <v>38</v>
      </c>
      <c r="B10" s="1">
        <v>214</v>
      </c>
      <c r="C10" s="2" t="s">
        <v>48</v>
      </c>
      <c r="D10" s="1">
        <v>700</v>
      </c>
      <c r="E10" s="1" t="s">
        <v>40</v>
      </c>
      <c r="F10" s="3">
        <f>D10/0.8774</f>
        <v>797.8117164349214</v>
      </c>
      <c r="G10" s="7">
        <v>150</v>
      </c>
      <c r="H10" s="7">
        <v>1000</v>
      </c>
      <c r="I10" s="1" t="s">
        <v>40</v>
      </c>
      <c r="J10" s="3">
        <f>H10/0.8774</f>
        <v>1139.731023478459</v>
      </c>
      <c r="K10" s="7">
        <v>1000</v>
      </c>
      <c r="L10" s="1" t="s">
        <v>40</v>
      </c>
      <c r="M10" s="3">
        <f>K10/0.8774</f>
        <v>1139.731023478459</v>
      </c>
      <c r="N10" s="1" t="s">
        <v>34</v>
      </c>
      <c r="O10" s="1" t="s">
        <v>34</v>
      </c>
      <c r="P10" s="1" t="s">
        <v>34</v>
      </c>
      <c r="Q10" s="1" t="s">
        <v>34</v>
      </c>
      <c r="R10" s="1" t="s">
        <v>34</v>
      </c>
      <c r="S10" s="1">
        <v>5</v>
      </c>
      <c r="T10" s="1" t="s">
        <v>35</v>
      </c>
      <c r="U10" s="3">
        <f>S10/100*M10</f>
        <v>56.986551173922955</v>
      </c>
      <c r="V10" s="1" t="s">
        <v>46</v>
      </c>
      <c r="W10" s="1" t="s">
        <v>49</v>
      </c>
    </row>
    <row r="11" spans="1:3" ht="12.75">
      <c r="A11" s="1"/>
      <c r="B11" s="1"/>
      <c r="C11" s="2"/>
    </row>
    <row r="12" spans="1:23" ht="12.75">
      <c r="A12" s="1" t="s">
        <v>50</v>
      </c>
      <c r="B12" s="1">
        <v>300</v>
      </c>
      <c r="C12" s="2" t="s">
        <v>51</v>
      </c>
      <c r="D12" s="1">
        <v>325</v>
      </c>
      <c r="E12" s="1" t="s">
        <v>40</v>
      </c>
      <c r="F12" s="3">
        <f>D12/0.8774</f>
        <v>370.41258263049923</v>
      </c>
      <c r="G12" s="7">
        <v>440</v>
      </c>
      <c r="H12" s="1">
        <v>500</v>
      </c>
      <c r="I12" s="1" t="s">
        <v>40</v>
      </c>
      <c r="J12" s="3">
        <f>H12/0.8774</f>
        <v>569.8655117392295</v>
      </c>
      <c r="K12" s="1">
        <v>500</v>
      </c>
      <c r="L12" s="1" t="s">
        <v>40</v>
      </c>
      <c r="M12" s="3">
        <f>K12/0.8774</f>
        <v>569.8655117392295</v>
      </c>
      <c r="N12" s="8">
        <v>11000</v>
      </c>
      <c r="O12" s="1" t="s">
        <v>40</v>
      </c>
      <c r="P12" s="8">
        <v>4852.28</v>
      </c>
      <c r="Q12" s="1" t="s">
        <v>40</v>
      </c>
      <c r="R12" s="1" t="s">
        <v>52</v>
      </c>
      <c r="S12" s="1">
        <v>2</v>
      </c>
      <c r="T12" s="1" t="s">
        <v>35</v>
      </c>
      <c r="U12" s="3">
        <f>S12/100*M12</f>
        <v>11.397310234784591</v>
      </c>
      <c r="V12" s="1" t="s">
        <v>30</v>
      </c>
      <c r="W12" s="1" t="s">
        <v>53</v>
      </c>
    </row>
    <row r="13" spans="1:23" ht="12.75">
      <c r="A13" s="1" t="s">
        <v>50</v>
      </c>
      <c r="B13" s="1">
        <v>301</v>
      </c>
      <c r="C13" s="2" t="s">
        <v>54</v>
      </c>
      <c r="D13" s="1">
        <v>132.5</v>
      </c>
      <c r="E13" s="1" t="s">
        <v>40</v>
      </c>
      <c r="F13" s="3">
        <f>D13/0.8774</f>
        <v>151.01436061089584</v>
      </c>
      <c r="G13" s="7">
        <v>950</v>
      </c>
      <c r="H13" s="1">
        <v>100</v>
      </c>
      <c r="I13" s="1" t="s">
        <v>40</v>
      </c>
      <c r="J13" s="3">
        <f>H13/0.8774</f>
        <v>113.97310234784591</v>
      </c>
      <c r="K13" s="1">
        <v>100</v>
      </c>
      <c r="L13" s="1" t="s">
        <v>40</v>
      </c>
      <c r="M13" s="3">
        <f>K13/0.8774</f>
        <v>113.97310234784591</v>
      </c>
      <c r="N13" s="1" t="s">
        <v>34</v>
      </c>
      <c r="O13" s="1" t="s">
        <v>34</v>
      </c>
      <c r="P13" s="8">
        <v>1025.04</v>
      </c>
      <c r="Q13" s="1" t="s">
        <v>40</v>
      </c>
      <c r="R13" s="1" t="s">
        <v>52</v>
      </c>
      <c r="S13" s="1">
        <v>5</v>
      </c>
      <c r="T13" s="1" t="s">
        <v>35</v>
      </c>
      <c r="U13" s="3">
        <f>S13/100*M13</f>
        <v>5.6986551173922955</v>
      </c>
      <c r="V13" s="1" t="s">
        <v>30</v>
      </c>
      <c r="W13" s="1" t="s">
        <v>53</v>
      </c>
    </row>
    <row r="14" spans="1:13" ht="12.75">
      <c r="A14" s="1"/>
      <c r="B14" s="1"/>
      <c r="C14" s="2"/>
      <c r="J14" s="3"/>
      <c r="M14" s="3"/>
    </row>
    <row r="15" spans="1:23" ht="12.75">
      <c r="A15" s="1" t="s">
        <v>55</v>
      </c>
      <c r="B15" s="1">
        <v>401</v>
      </c>
      <c r="C15" s="2" t="s">
        <v>56</v>
      </c>
      <c r="D15" s="1">
        <v>200</v>
      </c>
      <c r="E15" s="1" t="s">
        <v>40</v>
      </c>
      <c r="F15" s="3">
        <f>D15/0.8774</f>
        <v>227.94620469569182</v>
      </c>
      <c r="G15" s="7">
        <v>1500</v>
      </c>
      <c r="H15" s="1">
        <v>100</v>
      </c>
      <c r="I15" s="1" t="s">
        <v>40</v>
      </c>
      <c r="J15" s="3">
        <f>H15/0.8774</f>
        <v>113.97310234784591</v>
      </c>
      <c r="K15" s="1">
        <v>100</v>
      </c>
      <c r="L15" s="1" t="s">
        <v>40</v>
      </c>
      <c r="M15" s="3">
        <f>K15/0.8774</f>
        <v>113.97310234784591</v>
      </c>
      <c r="N15" s="8">
        <v>51794.47</v>
      </c>
      <c r="O15" s="1" t="s">
        <v>40</v>
      </c>
      <c r="P15" s="8">
        <v>47565.04</v>
      </c>
      <c r="Q15" s="1" t="s">
        <v>40</v>
      </c>
      <c r="R15" s="1" t="s">
        <v>52</v>
      </c>
      <c r="S15" s="1">
        <v>6</v>
      </c>
      <c r="T15" s="1" t="s">
        <v>35</v>
      </c>
      <c r="U15" s="3">
        <f>S15/100*M15</f>
        <v>6.838386140870754</v>
      </c>
      <c r="V15" s="1" t="s">
        <v>30</v>
      </c>
      <c r="W15" s="1" t="s">
        <v>57</v>
      </c>
    </row>
    <row r="16" spans="1:23" ht="12.75">
      <c r="A16" s="1" t="s">
        <v>55</v>
      </c>
      <c r="B16" s="1">
        <v>402</v>
      </c>
      <c r="C16" s="2" t="s">
        <v>58</v>
      </c>
      <c r="D16" s="1">
        <v>160</v>
      </c>
      <c r="E16" s="1" t="s">
        <v>40</v>
      </c>
      <c r="F16" s="3">
        <f>D16/0.8774</f>
        <v>182.35696375655345</v>
      </c>
      <c r="G16" s="7">
        <v>500</v>
      </c>
      <c r="H16" s="7">
        <v>100</v>
      </c>
      <c r="I16" s="1" t="s">
        <v>40</v>
      </c>
      <c r="J16" s="3">
        <f>H16/0.8774</f>
        <v>113.97310234784591</v>
      </c>
      <c r="K16" s="1">
        <v>100</v>
      </c>
      <c r="L16" s="1" t="s">
        <v>40</v>
      </c>
      <c r="M16" s="3">
        <f>K16/0.8774</f>
        <v>113.97310234784591</v>
      </c>
      <c r="N16" s="8">
        <v>16300.41</v>
      </c>
      <c r="O16" s="1" t="s">
        <v>40</v>
      </c>
      <c r="P16" s="1">
        <v>12.18</v>
      </c>
      <c r="Q16" s="1" t="s">
        <v>40</v>
      </c>
      <c r="R16" s="1" t="s">
        <v>52</v>
      </c>
      <c r="S16" s="1">
        <v>5.5</v>
      </c>
      <c r="T16" s="1" t="s">
        <v>35</v>
      </c>
      <c r="U16" s="3">
        <f>S16/100*M16</f>
        <v>6.268520629131525</v>
      </c>
      <c r="V16" s="1" t="s">
        <v>30</v>
      </c>
      <c r="W16" s="1" t="s">
        <v>53</v>
      </c>
    </row>
    <row r="17" spans="1:3" ht="12.75">
      <c r="A17" s="1"/>
      <c r="B17" s="1"/>
      <c r="C17" s="2"/>
    </row>
    <row r="18" spans="1:24" ht="12.75">
      <c r="A18" s="1" t="s">
        <v>59</v>
      </c>
      <c r="B18" s="1">
        <v>501</v>
      </c>
      <c r="C18" s="2" t="s">
        <v>60</v>
      </c>
      <c r="D18" s="1">
        <v>63</v>
      </c>
      <c r="E18" s="1" t="s">
        <v>27</v>
      </c>
      <c r="F18" s="3">
        <f>D18*73.9/100/0.8774</f>
        <v>53.06245726008663</v>
      </c>
      <c r="G18" s="7">
        <v>24000</v>
      </c>
      <c r="H18" s="1">
        <v>83.33</v>
      </c>
      <c r="I18" s="1" t="s">
        <v>27</v>
      </c>
      <c r="J18" s="3">
        <f>H18*73.9/100/0.8774</f>
        <v>70.18562799179395</v>
      </c>
      <c r="K18" s="1">
        <v>25</v>
      </c>
      <c r="L18" s="1" t="s">
        <v>27</v>
      </c>
      <c r="M18" s="3">
        <f>K18*73.9/100/0.8774</f>
        <v>21.056530658764533</v>
      </c>
      <c r="N18" s="8">
        <v>600000</v>
      </c>
      <c r="O18" s="1" t="s">
        <v>27</v>
      </c>
      <c r="P18" s="8">
        <v>200773.71</v>
      </c>
      <c r="Q18" s="1" t="s">
        <v>27</v>
      </c>
      <c r="R18" s="1" t="s">
        <v>61</v>
      </c>
      <c r="S18" s="1">
        <v>18</v>
      </c>
      <c r="T18" s="1" t="s">
        <v>35</v>
      </c>
      <c r="U18" s="3">
        <f>S18/100*M18</f>
        <v>3.790175518577616</v>
      </c>
      <c r="V18" s="1" t="s">
        <v>34</v>
      </c>
      <c r="W18" s="1" t="s">
        <v>36</v>
      </c>
      <c r="X18" s="4" t="s">
        <v>62</v>
      </c>
    </row>
    <row r="19" spans="1:24" ht="12.75">
      <c r="A19" s="1" t="s">
        <v>59</v>
      </c>
      <c r="B19" s="1">
        <v>502</v>
      </c>
      <c r="C19" s="2" t="s">
        <v>63</v>
      </c>
      <c r="D19" s="1">
        <v>300</v>
      </c>
      <c r="E19" s="1" t="s">
        <v>40</v>
      </c>
      <c r="F19" s="3">
        <f>D19/0.8774</f>
        <v>341.91930704353774</v>
      </c>
      <c r="G19" s="7">
        <v>5000</v>
      </c>
      <c r="H19" s="1">
        <v>200</v>
      </c>
      <c r="I19" s="1" t="s">
        <v>29</v>
      </c>
      <c r="J19" s="3">
        <f>10*4.895</f>
        <v>48.949999999999996</v>
      </c>
      <c r="K19" s="1">
        <v>50</v>
      </c>
      <c r="L19" s="1" t="s">
        <v>29</v>
      </c>
      <c r="M19" s="3">
        <f>10*4.895</f>
        <v>48.949999999999996</v>
      </c>
      <c r="N19" s="8">
        <v>100671.24</v>
      </c>
      <c r="O19" s="1" t="s">
        <v>40</v>
      </c>
      <c r="P19" s="8">
        <v>461023.02</v>
      </c>
      <c r="Q19" s="1" t="s">
        <v>40</v>
      </c>
      <c r="R19" s="1" t="s">
        <v>28</v>
      </c>
      <c r="S19" s="1">
        <v>20</v>
      </c>
      <c r="T19" s="1" t="s">
        <v>40</v>
      </c>
      <c r="U19" s="3">
        <f>S19/0.8774</f>
        <v>22.794620469569182</v>
      </c>
      <c r="V19" s="1" t="s">
        <v>34</v>
      </c>
      <c r="W19" s="1" t="s">
        <v>64</v>
      </c>
      <c r="X19" s="4" t="s">
        <v>62</v>
      </c>
    </row>
    <row r="20" spans="1:24" ht="12.75">
      <c r="A20" s="1" t="s">
        <v>59</v>
      </c>
      <c r="B20" s="1">
        <v>503</v>
      </c>
      <c r="C20" s="2" t="s">
        <v>65</v>
      </c>
      <c r="D20" s="1">
        <v>470</v>
      </c>
      <c r="E20" s="1" t="s">
        <v>27</v>
      </c>
      <c r="F20" s="3">
        <f>D20*73.9/100/0.8774</f>
        <v>395.8627763847732</v>
      </c>
      <c r="G20" s="7">
        <v>2000</v>
      </c>
      <c r="H20" s="7">
        <v>1250</v>
      </c>
      <c r="I20" s="1" t="s">
        <v>27</v>
      </c>
      <c r="J20" s="3">
        <f>H20*73.9/100/0.8774</f>
        <v>1052.8265329382266</v>
      </c>
      <c r="K20" s="1">
        <v>125</v>
      </c>
      <c r="L20" s="1" t="s">
        <v>27</v>
      </c>
      <c r="M20" s="3">
        <f>K20*73.9/100/0.8774</f>
        <v>105.28265329382266</v>
      </c>
      <c r="N20" s="8">
        <v>575000</v>
      </c>
      <c r="O20" s="1" t="s">
        <v>27</v>
      </c>
      <c r="P20" s="8">
        <v>439089.41</v>
      </c>
      <c r="Q20" s="1" t="s">
        <v>27</v>
      </c>
      <c r="R20" s="1" t="s">
        <v>28</v>
      </c>
      <c r="S20" s="1">
        <v>31</v>
      </c>
      <c r="T20" s="1" t="s">
        <v>27</v>
      </c>
      <c r="U20" s="3">
        <f>S20*73.9/100/0.8774</f>
        <v>26.110098016868022</v>
      </c>
      <c r="V20" s="1" t="s">
        <v>34</v>
      </c>
      <c r="W20" s="1" t="s">
        <v>66</v>
      </c>
      <c r="X20" s="4" t="s">
        <v>62</v>
      </c>
    </row>
    <row r="21" spans="1:23" ht="12.75">
      <c r="A21" s="1" t="s">
        <v>59</v>
      </c>
      <c r="B21" s="1">
        <v>504</v>
      </c>
      <c r="C21" s="2" t="s">
        <v>67</v>
      </c>
      <c r="D21" s="1">
        <v>126</v>
      </c>
      <c r="E21" s="1" t="s">
        <v>40</v>
      </c>
      <c r="F21" s="3">
        <f>D21/0.8774</f>
        <v>143.60610895828586</v>
      </c>
      <c r="G21" s="7">
        <v>8000</v>
      </c>
      <c r="H21" s="1">
        <v>25</v>
      </c>
      <c r="I21" s="1" t="s">
        <v>29</v>
      </c>
      <c r="J21" s="3">
        <f>10*4.895</f>
        <v>48.949999999999996</v>
      </c>
      <c r="K21" s="1">
        <v>25</v>
      </c>
      <c r="L21" s="1" t="s">
        <v>29</v>
      </c>
      <c r="M21" s="3">
        <f>10*4.895</f>
        <v>48.949999999999996</v>
      </c>
      <c r="N21" s="8">
        <v>85000</v>
      </c>
      <c r="O21" s="1" t="s">
        <v>40</v>
      </c>
      <c r="P21" s="8">
        <v>92142.93</v>
      </c>
      <c r="Q21" s="1" t="s">
        <v>40</v>
      </c>
      <c r="R21" s="1" t="s">
        <v>41</v>
      </c>
      <c r="S21" s="1">
        <v>3.5</v>
      </c>
      <c r="T21" s="1" t="s">
        <v>35</v>
      </c>
      <c r="U21" s="3">
        <f>S21/100*M21</f>
        <v>1.71325</v>
      </c>
      <c r="V21" s="1" t="s">
        <v>30</v>
      </c>
      <c r="W21" s="1" t="s">
        <v>68</v>
      </c>
    </row>
    <row r="22" spans="1:23" ht="12.75">
      <c r="A22" s="1" t="s">
        <v>59</v>
      </c>
      <c r="B22" s="1">
        <v>506</v>
      </c>
      <c r="C22" s="2" t="s">
        <v>69</v>
      </c>
      <c r="D22" s="1">
        <v>170</v>
      </c>
      <c r="E22" s="1" t="s">
        <v>27</v>
      </c>
      <c r="F22" s="3">
        <f>D22*73.9/100/0.8774</f>
        <v>143.18440847959886</v>
      </c>
      <c r="G22" s="7">
        <v>1500</v>
      </c>
      <c r="H22" s="7">
        <v>1000</v>
      </c>
      <c r="I22" s="1" t="s">
        <v>27</v>
      </c>
      <c r="J22" s="3">
        <f>H22*73.9/100/0.8774</f>
        <v>842.2612263505813</v>
      </c>
      <c r="K22" s="1">
        <v>200</v>
      </c>
      <c r="L22" s="1" t="s">
        <v>27</v>
      </c>
      <c r="M22" s="3">
        <f>K22*73.9/100/0.8774</f>
        <v>168.45224527011626</v>
      </c>
      <c r="N22" s="8">
        <v>28711.5</v>
      </c>
      <c r="O22" s="1" t="s">
        <v>27</v>
      </c>
      <c r="P22" s="8">
        <v>26610.93</v>
      </c>
      <c r="Q22" s="1" t="s">
        <v>27</v>
      </c>
      <c r="R22" s="1" t="s">
        <v>52</v>
      </c>
      <c r="S22" s="1">
        <v>3</v>
      </c>
      <c r="T22" s="1" t="s">
        <v>35</v>
      </c>
      <c r="U22" s="3">
        <f>S22/100*M22</f>
        <v>5.0535673581034875</v>
      </c>
      <c r="V22" s="1" t="s">
        <v>30</v>
      </c>
      <c r="W22" s="1" t="s">
        <v>70</v>
      </c>
    </row>
    <row r="23" spans="1:23" ht="12.75">
      <c r="A23" s="1" t="s">
        <v>59</v>
      </c>
      <c r="B23" s="1">
        <v>512</v>
      </c>
      <c r="C23" s="2" t="s">
        <v>71</v>
      </c>
      <c r="D23" s="1">
        <v>82.5</v>
      </c>
      <c r="E23" s="1" t="s">
        <v>27</v>
      </c>
      <c r="F23" s="3">
        <f>D23*73.9/100/0.8774</f>
        <v>69.48655117392296</v>
      </c>
      <c r="G23" s="7">
        <v>10000</v>
      </c>
      <c r="H23" s="1">
        <v>250</v>
      </c>
      <c r="I23" s="1" t="s">
        <v>27</v>
      </c>
      <c r="J23" s="3">
        <f>H23*73.9/100/0.8774</f>
        <v>210.56530658764532</v>
      </c>
      <c r="K23" s="1">
        <v>50</v>
      </c>
      <c r="L23" s="1" t="s">
        <v>27</v>
      </c>
      <c r="M23" s="3">
        <f>K23*73.9/100/0.8774</f>
        <v>42.113061317529066</v>
      </c>
      <c r="N23" s="8">
        <v>155000</v>
      </c>
      <c r="O23" s="1" t="s">
        <v>27</v>
      </c>
      <c r="P23" s="8">
        <v>465214.43</v>
      </c>
      <c r="Q23" s="1" t="s">
        <v>27</v>
      </c>
      <c r="R23" s="1" t="s">
        <v>72</v>
      </c>
      <c r="S23" s="1">
        <v>10</v>
      </c>
      <c r="T23" s="1" t="s">
        <v>35</v>
      </c>
      <c r="U23" s="3">
        <f>S23/100*M23</f>
        <v>4.211306131752907</v>
      </c>
      <c r="V23" s="1" t="s">
        <v>46</v>
      </c>
      <c r="W23" s="1" t="s">
        <v>73</v>
      </c>
    </row>
    <row r="24" spans="1:3" ht="12.75">
      <c r="A24" s="1"/>
      <c r="B24" s="1"/>
      <c r="C24" s="2"/>
    </row>
    <row r="25" spans="1:24" ht="12.75">
      <c r="A25" s="1" t="s">
        <v>74</v>
      </c>
      <c r="B25" s="1">
        <v>601</v>
      </c>
      <c r="C25" s="2" t="s">
        <v>75</v>
      </c>
      <c r="D25" s="1">
        <v>380</v>
      </c>
      <c r="E25" s="1" t="s">
        <v>27</v>
      </c>
      <c r="F25" s="3">
        <f>D25*73.9/100/0.8774</f>
        <v>320.05926601322096</v>
      </c>
      <c r="G25" s="7">
        <v>8000</v>
      </c>
      <c r="H25" s="1">
        <v>250</v>
      </c>
      <c r="I25" s="1" t="s">
        <v>27</v>
      </c>
      <c r="J25" s="3">
        <f>H25*73.9/100/0.8774</f>
        <v>210.56530658764532</v>
      </c>
      <c r="K25" s="1">
        <v>50</v>
      </c>
      <c r="L25" s="1" t="s">
        <v>27</v>
      </c>
      <c r="M25" s="3">
        <f>K25*73.9/100/0.8774</f>
        <v>42.113061317529066</v>
      </c>
      <c r="N25" s="8">
        <v>932609.66</v>
      </c>
      <c r="O25" s="1" t="s">
        <v>27</v>
      </c>
      <c r="P25" s="8">
        <v>297563.07</v>
      </c>
      <c r="Q25" s="1" t="s">
        <v>27</v>
      </c>
      <c r="R25" s="1" t="s">
        <v>52</v>
      </c>
      <c r="S25" s="1">
        <v>40</v>
      </c>
      <c r="T25" s="1" t="s">
        <v>35</v>
      </c>
      <c r="U25" s="3">
        <f>S25/100*M25</f>
        <v>16.845224527011627</v>
      </c>
      <c r="V25" s="1" t="s">
        <v>46</v>
      </c>
      <c r="W25" s="1" t="s">
        <v>76</v>
      </c>
      <c r="X25" s="4" t="s">
        <v>77</v>
      </c>
    </row>
    <row r="26" spans="1:24" ht="12.75">
      <c r="A26" s="1" t="s">
        <v>74</v>
      </c>
      <c r="B26" s="1">
        <v>602</v>
      </c>
      <c r="C26" s="2" t="s">
        <v>78</v>
      </c>
      <c r="D26" s="1">
        <v>79</v>
      </c>
      <c r="E26" s="1" t="s">
        <v>27</v>
      </c>
      <c r="F26" s="3">
        <f>D26*73.9/100/0.8774</f>
        <v>66.53863688169592</v>
      </c>
      <c r="G26" s="7">
        <v>20000</v>
      </c>
      <c r="H26" s="1">
        <v>100</v>
      </c>
      <c r="I26" s="1" t="s">
        <v>27</v>
      </c>
      <c r="J26" s="3">
        <f>H26*73.9/100/0.8774</f>
        <v>84.22612263505813</v>
      </c>
      <c r="K26" s="1">
        <v>20</v>
      </c>
      <c r="L26" s="1" t="s">
        <v>27</v>
      </c>
      <c r="M26" s="3">
        <f>K26*73.9/100/0.8774</f>
        <v>16.845224527011624</v>
      </c>
      <c r="N26" s="8">
        <v>547500</v>
      </c>
      <c r="O26" s="1" t="s">
        <v>27</v>
      </c>
      <c r="P26" s="8">
        <v>131060.99</v>
      </c>
      <c r="Q26" s="1" t="s">
        <v>27</v>
      </c>
      <c r="R26" s="1" t="s">
        <v>52</v>
      </c>
      <c r="S26" s="1">
        <v>25</v>
      </c>
      <c r="T26" s="1" t="s">
        <v>35</v>
      </c>
      <c r="U26" s="3">
        <f>S26/100*M26</f>
        <v>4.211306131752906</v>
      </c>
      <c r="V26" s="1" t="s">
        <v>34</v>
      </c>
      <c r="W26" s="1" t="s">
        <v>79</v>
      </c>
      <c r="X26" s="4" t="s">
        <v>62</v>
      </c>
    </row>
    <row r="27" spans="1:3" ht="12.75">
      <c r="A27" s="1"/>
      <c r="B27" s="1"/>
      <c r="C27" s="2"/>
    </row>
    <row r="28" spans="1:23" ht="12.75">
      <c r="A28" s="1" t="s">
        <v>80</v>
      </c>
      <c r="B28" s="1">
        <v>703</v>
      </c>
      <c r="C28" s="2" t="s">
        <v>81</v>
      </c>
      <c r="D28" s="1">
        <v>157.5</v>
      </c>
      <c r="E28" s="1" t="s">
        <v>40</v>
      </c>
      <c r="F28" s="3">
        <f>D28/0.8774</f>
        <v>179.50763619785732</v>
      </c>
      <c r="G28" s="7">
        <v>2867</v>
      </c>
      <c r="H28" s="1">
        <v>100</v>
      </c>
      <c r="I28" s="1" t="s">
        <v>40</v>
      </c>
      <c r="J28" s="3">
        <f>H28/0.8774</f>
        <v>113.97310234784591</v>
      </c>
      <c r="K28" s="1">
        <v>100</v>
      </c>
      <c r="L28" s="1" t="s">
        <v>40</v>
      </c>
      <c r="M28" s="3">
        <f>K28/0.8774</f>
        <v>113.97310234784591</v>
      </c>
      <c r="N28" s="8">
        <v>96280.6</v>
      </c>
      <c r="O28" s="1" t="s">
        <v>40</v>
      </c>
      <c r="P28" s="1">
        <v>257.98</v>
      </c>
      <c r="Q28" s="1" t="s">
        <v>40</v>
      </c>
      <c r="R28" s="1" t="s">
        <v>52</v>
      </c>
      <c r="S28" s="1">
        <v>3.5</v>
      </c>
      <c r="T28" s="1" t="s">
        <v>35</v>
      </c>
      <c r="U28" s="3">
        <f>S28/100*M28</f>
        <v>3.989058582174607</v>
      </c>
      <c r="V28" s="1" t="s">
        <v>30</v>
      </c>
      <c r="W28" s="1" t="s">
        <v>82</v>
      </c>
    </row>
    <row r="29" spans="1:23" ht="12.75">
      <c r="A29" s="1" t="s">
        <v>80</v>
      </c>
      <c r="B29" s="1">
        <v>704</v>
      </c>
      <c r="C29" s="2" t="s">
        <v>83</v>
      </c>
      <c r="D29" s="1">
        <v>25</v>
      </c>
      <c r="E29" s="1" t="s">
        <v>40</v>
      </c>
      <c r="F29" s="3">
        <f>D29/0.8774</f>
        <v>28.493275586961477</v>
      </c>
      <c r="G29" s="7">
        <v>2100</v>
      </c>
      <c r="H29" s="1">
        <v>50</v>
      </c>
      <c r="I29" s="1" t="s">
        <v>40</v>
      </c>
      <c r="J29" s="3">
        <f>H29/0.8774</f>
        <v>56.986551173922955</v>
      </c>
      <c r="K29" s="1">
        <v>50</v>
      </c>
      <c r="L29" s="1" t="s">
        <v>40</v>
      </c>
      <c r="M29" s="3">
        <f>K29/0.8774</f>
        <v>56.986551173922955</v>
      </c>
      <c r="N29" s="8">
        <v>3449.46</v>
      </c>
      <c r="O29" s="1" t="s">
        <v>40</v>
      </c>
      <c r="P29" s="8">
        <v>2149.5</v>
      </c>
      <c r="Q29" s="1" t="s">
        <v>40</v>
      </c>
      <c r="R29" s="1" t="s">
        <v>84</v>
      </c>
      <c r="S29" s="1">
        <v>3</v>
      </c>
      <c r="T29" s="1" t="s">
        <v>35</v>
      </c>
      <c r="U29" s="3">
        <f>S29/100*M29</f>
        <v>1.7095965352176885</v>
      </c>
      <c r="V29" s="1" t="s">
        <v>30</v>
      </c>
      <c r="W29" s="1" t="s">
        <v>85</v>
      </c>
    </row>
    <row r="30" spans="1:23" ht="12.75">
      <c r="A30" s="1" t="s">
        <v>80</v>
      </c>
      <c r="B30" s="1">
        <v>705</v>
      </c>
      <c r="C30" s="2" t="s">
        <v>86</v>
      </c>
      <c r="D30" s="1">
        <v>87.5</v>
      </c>
      <c r="E30" s="1" t="s">
        <v>40</v>
      </c>
      <c r="F30" s="3">
        <f>D30/0.8774</f>
        <v>99.72646455436518</v>
      </c>
      <c r="G30" s="7">
        <v>1750</v>
      </c>
      <c r="H30" s="1">
        <v>100</v>
      </c>
      <c r="I30" s="1" t="s">
        <v>40</v>
      </c>
      <c r="J30" s="3">
        <f>H30/0.8774</f>
        <v>113.97310234784591</v>
      </c>
      <c r="K30" s="1">
        <v>100</v>
      </c>
      <c r="L30" s="1" t="s">
        <v>40</v>
      </c>
      <c r="M30" s="3">
        <f>K30/0.8774</f>
        <v>113.97310234784591</v>
      </c>
      <c r="N30" s="1" t="s">
        <v>34</v>
      </c>
      <c r="O30" s="1" t="s">
        <v>34</v>
      </c>
      <c r="P30" s="8">
        <v>2539.21</v>
      </c>
      <c r="Q30" s="1" t="s">
        <v>40</v>
      </c>
      <c r="R30" s="1" t="s">
        <v>52</v>
      </c>
      <c r="S30" s="1">
        <v>4</v>
      </c>
      <c r="T30" s="1" t="s">
        <v>35</v>
      </c>
      <c r="U30" s="3">
        <f>S30/100*M30</f>
        <v>4.558924093913837</v>
      </c>
      <c r="V30" s="1" t="s">
        <v>46</v>
      </c>
      <c r="W30" s="1" t="s">
        <v>87</v>
      </c>
    </row>
    <row r="31" spans="1:3" ht="12.75">
      <c r="A31" s="1"/>
      <c r="B31" s="1"/>
      <c r="C31" s="2"/>
    </row>
    <row r="32" spans="1:23" ht="12.75">
      <c r="A32" s="1" t="s">
        <v>88</v>
      </c>
      <c r="B32" s="1">
        <v>802</v>
      </c>
      <c r="C32" s="2" t="s">
        <v>89</v>
      </c>
      <c r="D32" s="1">
        <v>5</v>
      </c>
      <c r="E32" s="1" t="s">
        <v>27</v>
      </c>
      <c r="F32" s="3">
        <f>D32*73.9/100/0.8774</f>
        <v>4.211306131752906</v>
      </c>
      <c r="G32" s="7">
        <v>2500</v>
      </c>
      <c r="H32" s="1">
        <v>100</v>
      </c>
      <c r="I32" s="1" t="s">
        <v>27</v>
      </c>
      <c r="J32" s="3">
        <f>H32*73.9/100/0.8774</f>
        <v>84.22612263505813</v>
      </c>
      <c r="K32" s="1">
        <v>100</v>
      </c>
      <c r="L32" s="1" t="s">
        <v>27</v>
      </c>
      <c r="M32" s="3">
        <f>K32*73.9/100/0.8774</f>
        <v>84.22612263505813</v>
      </c>
      <c r="N32" s="1" t="s">
        <v>34</v>
      </c>
      <c r="O32" s="1" t="s">
        <v>34</v>
      </c>
      <c r="P32" s="8">
        <v>-90190.79</v>
      </c>
      <c r="Q32" s="1" t="s">
        <v>27</v>
      </c>
      <c r="R32" s="1" t="s">
        <v>90</v>
      </c>
      <c r="S32" s="1">
        <v>0</v>
      </c>
      <c r="T32" s="1" t="s">
        <v>34</v>
      </c>
      <c r="U32" s="3">
        <v>0</v>
      </c>
      <c r="V32" s="1" t="s">
        <v>34</v>
      </c>
      <c r="W32" s="1" t="s">
        <v>34</v>
      </c>
    </row>
    <row r="33" spans="1:23" ht="12.75">
      <c r="A33" s="1" t="s">
        <v>88</v>
      </c>
      <c r="B33" s="1">
        <v>803</v>
      </c>
      <c r="C33" s="2" t="s">
        <v>91</v>
      </c>
      <c r="D33" s="1">
        <v>20</v>
      </c>
      <c r="E33" s="1" t="s">
        <v>27</v>
      </c>
      <c r="F33" s="3">
        <f>D33*73.9/100/0.8774</f>
        <v>16.845224527011624</v>
      </c>
      <c r="G33" s="7">
        <v>5000</v>
      </c>
      <c r="H33" s="1">
        <v>50</v>
      </c>
      <c r="I33" s="1" t="s">
        <v>27</v>
      </c>
      <c r="J33" s="3">
        <f>H33*73.9/100/0.8774</f>
        <v>42.113061317529066</v>
      </c>
      <c r="K33" s="1">
        <v>50</v>
      </c>
      <c r="L33" s="1" t="s">
        <v>27</v>
      </c>
      <c r="M33" s="3">
        <f>K33*73.9/100/0.8774</f>
        <v>42.113061317529066</v>
      </c>
      <c r="N33" s="1" t="s">
        <v>34</v>
      </c>
      <c r="O33" s="1" t="s">
        <v>34</v>
      </c>
      <c r="P33" s="1" t="s">
        <v>34</v>
      </c>
      <c r="Q33" s="1" t="s">
        <v>34</v>
      </c>
      <c r="R33" s="1" t="s">
        <v>34</v>
      </c>
      <c r="S33" s="1">
        <v>0</v>
      </c>
      <c r="T33" s="1" t="s">
        <v>34</v>
      </c>
      <c r="U33" s="3">
        <v>0</v>
      </c>
      <c r="V33" s="1" t="s">
        <v>34</v>
      </c>
      <c r="W33" s="1" t="s">
        <v>34</v>
      </c>
    </row>
    <row r="34" spans="1:24" ht="12.75">
      <c r="A34" s="1" t="s">
        <v>88</v>
      </c>
      <c r="B34" s="1">
        <v>805</v>
      </c>
      <c r="C34" s="2" t="s">
        <v>92</v>
      </c>
      <c r="D34" s="1">
        <v>100</v>
      </c>
      <c r="E34" s="1" t="s">
        <v>40</v>
      </c>
      <c r="F34" s="3">
        <f>D34/0.8774</f>
        <v>113.97310234784591</v>
      </c>
      <c r="G34" s="7">
        <v>2800</v>
      </c>
      <c r="H34" s="1">
        <v>100</v>
      </c>
      <c r="I34" s="1" t="s">
        <v>40</v>
      </c>
      <c r="J34" s="3">
        <f>H34/0.8774</f>
        <v>113.97310234784591</v>
      </c>
      <c r="K34" s="1">
        <v>100</v>
      </c>
      <c r="L34" s="1" t="s">
        <v>40</v>
      </c>
      <c r="M34" s="3">
        <f>K34/0.8774</f>
        <v>113.97310234784591</v>
      </c>
      <c r="N34" s="1" t="s">
        <v>34</v>
      </c>
      <c r="O34" s="1" t="s">
        <v>34</v>
      </c>
      <c r="P34" s="8">
        <v>8370.14</v>
      </c>
      <c r="Q34" s="1" t="s">
        <v>40</v>
      </c>
      <c r="R34" s="1" t="s">
        <v>52</v>
      </c>
      <c r="S34" s="1">
        <v>7</v>
      </c>
      <c r="T34" s="1" t="s">
        <v>40</v>
      </c>
      <c r="U34" s="3">
        <f>S34/0.8774</f>
        <v>7.978117164349214</v>
      </c>
      <c r="V34" s="1" t="s">
        <v>34</v>
      </c>
      <c r="W34" s="1" t="s">
        <v>93</v>
      </c>
      <c r="X34" s="4" t="s">
        <v>94</v>
      </c>
    </row>
    <row r="35" spans="1:3" ht="12.75">
      <c r="A35" s="1"/>
      <c r="B35" s="1"/>
      <c r="C35" s="2"/>
    </row>
    <row r="36" spans="1:23" ht="12.75">
      <c r="A36" s="1" t="s">
        <v>95</v>
      </c>
      <c r="B36" s="1">
        <v>901</v>
      </c>
      <c r="C36" s="2" t="s">
        <v>96</v>
      </c>
      <c r="D36" s="1">
        <v>145</v>
      </c>
      <c r="E36" s="1" t="s">
        <v>40</v>
      </c>
      <c r="F36" s="3">
        <f>D36/0.8774</f>
        <v>165.26099840437658</v>
      </c>
      <c r="G36" s="7">
        <v>1000</v>
      </c>
      <c r="H36" s="1">
        <v>200</v>
      </c>
      <c r="I36" s="1" t="s">
        <v>40</v>
      </c>
      <c r="J36" s="3">
        <f>H36/0.8774</f>
        <v>227.94620469569182</v>
      </c>
      <c r="K36" s="1">
        <v>200</v>
      </c>
      <c r="L36" s="1" t="s">
        <v>40</v>
      </c>
      <c r="M36" s="3">
        <f>K36/0.8774</f>
        <v>227.94620469569182</v>
      </c>
      <c r="N36" s="8">
        <v>3829.09</v>
      </c>
      <c r="O36" s="1" t="s">
        <v>40</v>
      </c>
      <c r="P36" s="1" t="s">
        <v>34</v>
      </c>
      <c r="Q36" s="1" t="s">
        <v>34</v>
      </c>
      <c r="R36" s="1" t="s">
        <v>52</v>
      </c>
      <c r="S36" s="1">
        <v>2</v>
      </c>
      <c r="T36" s="1" t="s">
        <v>35</v>
      </c>
      <c r="U36" s="3">
        <f>S36/100*M36</f>
        <v>4.558924093913837</v>
      </c>
      <c r="V36" s="1" t="s">
        <v>30</v>
      </c>
      <c r="W36" s="1" t="s">
        <v>49</v>
      </c>
    </row>
    <row r="37" spans="1:23" ht="12.75">
      <c r="A37" s="1" t="s">
        <v>95</v>
      </c>
      <c r="B37" s="1">
        <v>902</v>
      </c>
      <c r="C37" s="2" t="s">
        <v>97</v>
      </c>
      <c r="D37" s="1">
        <v>57.5</v>
      </c>
      <c r="E37" s="1" t="s">
        <v>40</v>
      </c>
      <c r="F37" s="3">
        <f>D37/0.8774</f>
        <v>65.5345338500114</v>
      </c>
      <c r="G37" s="7">
        <v>1000</v>
      </c>
      <c r="H37" s="1">
        <v>100</v>
      </c>
      <c r="I37" s="1" t="s">
        <v>40</v>
      </c>
      <c r="J37" s="3">
        <f>H37/0.8774</f>
        <v>113.97310234784591</v>
      </c>
      <c r="K37" s="1">
        <v>100</v>
      </c>
      <c r="L37" s="1" t="s">
        <v>40</v>
      </c>
      <c r="M37" s="3">
        <f>K37/0.8774</f>
        <v>113.97310234784591</v>
      </c>
      <c r="N37" s="8">
        <v>1000</v>
      </c>
      <c r="O37" s="1" t="s">
        <v>40</v>
      </c>
      <c r="P37" s="1">
        <v>401.5</v>
      </c>
      <c r="Q37" s="1" t="s">
        <v>34</v>
      </c>
      <c r="R37" s="1" t="s">
        <v>52</v>
      </c>
      <c r="S37" s="1">
        <v>4</v>
      </c>
      <c r="T37" s="1" t="s">
        <v>35</v>
      </c>
      <c r="U37" s="3">
        <f>S37/100*M37</f>
        <v>4.558924093913837</v>
      </c>
      <c r="V37" s="1" t="s">
        <v>46</v>
      </c>
      <c r="W37" s="1" t="s">
        <v>98</v>
      </c>
    </row>
    <row r="38" spans="1:3" ht="12.75">
      <c r="A38" s="1"/>
      <c r="B38" s="1"/>
      <c r="C38" s="2"/>
    </row>
    <row r="39" spans="1:24" ht="12.75">
      <c r="A39" s="1" t="s">
        <v>99</v>
      </c>
      <c r="B39" s="1">
        <v>1007</v>
      </c>
      <c r="C39" s="2" t="s">
        <v>100</v>
      </c>
      <c r="D39" s="1">
        <v>36</v>
      </c>
      <c r="E39" s="1" t="s">
        <v>29</v>
      </c>
      <c r="F39" s="3">
        <f>36*4.895</f>
        <v>176.21999999999997</v>
      </c>
      <c r="G39" s="7">
        <v>6000</v>
      </c>
      <c r="H39" s="1">
        <v>20</v>
      </c>
      <c r="I39" s="1" t="s">
        <v>29</v>
      </c>
      <c r="J39" s="3">
        <f>10*4.895</f>
        <v>48.949999999999996</v>
      </c>
      <c r="K39" s="1">
        <v>20</v>
      </c>
      <c r="L39" s="1" t="s">
        <v>29</v>
      </c>
      <c r="M39" s="3">
        <f>10*4.895</f>
        <v>48.949999999999996</v>
      </c>
      <c r="N39" s="8">
        <v>5000</v>
      </c>
      <c r="O39" s="1" t="s">
        <v>29</v>
      </c>
      <c r="P39" s="8">
        <v>8511.1</v>
      </c>
      <c r="Q39" s="1" t="s">
        <v>29</v>
      </c>
      <c r="R39" s="1" t="s">
        <v>52</v>
      </c>
      <c r="S39" s="1">
        <v>4</v>
      </c>
      <c r="T39" s="1" t="s">
        <v>35</v>
      </c>
      <c r="U39" s="3">
        <f>S39/100*M39</f>
        <v>1.958</v>
      </c>
      <c r="V39" s="1" t="s">
        <v>46</v>
      </c>
      <c r="W39" s="1" t="s">
        <v>101</v>
      </c>
      <c r="X39" s="4" t="s">
        <v>102</v>
      </c>
    </row>
    <row r="40" spans="1:23" ht="12.75">
      <c r="A40" s="1" t="s">
        <v>99</v>
      </c>
      <c r="B40" s="1">
        <v>1012</v>
      </c>
      <c r="C40" s="2" t="s">
        <v>103</v>
      </c>
      <c r="D40" s="1">
        <v>20</v>
      </c>
      <c r="E40" s="1" t="s">
        <v>40</v>
      </c>
      <c r="F40" s="3">
        <f>D40/0.8774</f>
        <v>22.794620469569182</v>
      </c>
      <c r="G40" s="7">
        <v>5000</v>
      </c>
      <c r="H40" s="1">
        <v>50</v>
      </c>
      <c r="I40" s="1" t="s">
        <v>40</v>
      </c>
      <c r="J40" s="3">
        <f>H40/0.8774</f>
        <v>56.986551173922955</v>
      </c>
      <c r="K40" s="1">
        <v>50</v>
      </c>
      <c r="L40" s="1" t="s">
        <v>40</v>
      </c>
      <c r="M40" s="3">
        <f>K40/0.8774</f>
        <v>56.986551173922955</v>
      </c>
      <c r="N40" s="1" t="s">
        <v>34</v>
      </c>
      <c r="O40" s="1" t="s">
        <v>34</v>
      </c>
      <c r="P40" s="8">
        <v>70565.56</v>
      </c>
      <c r="Q40" s="1" t="s">
        <v>40</v>
      </c>
      <c r="R40" s="1" t="s">
        <v>34</v>
      </c>
      <c r="S40" s="1">
        <v>0</v>
      </c>
      <c r="T40" s="1" t="s">
        <v>34</v>
      </c>
      <c r="U40" s="3">
        <v>0</v>
      </c>
      <c r="V40" s="1" t="s">
        <v>34</v>
      </c>
      <c r="W40" s="1" t="s">
        <v>34</v>
      </c>
    </row>
    <row r="41" spans="1:24" ht="12.75">
      <c r="A41" s="1" t="s">
        <v>99</v>
      </c>
      <c r="B41" s="1">
        <v>1068</v>
      </c>
      <c r="C41" s="2" t="s">
        <v>104</v>
      </c>
      <c r="D41" s="1">
        <v>30</v>
      </c>
      <c r="E41" s="1" t="s">
        <v>40</v>
      </c>
      <c r="F41" s="3">
        <f>D41/0.8774</f>
        <v>34.19193070435377</v>
      </c>
      <c r="G41" s="7">
        <v>6000</v>
      </c>
      <c r="H41" s="1">
        <v>50</v>
      </c>
      <c r="I41" s="1" t="s">
        <v>40</v>
      </c>
      <c r="J41" s="3">
        <f>H41/0.8774</f>
        <v>56.986551173922955</v>
      </c>
      <c r="K41" s="1">
        <v>50</v>
      </c>
      <c r="L41" s="1" t="s">
        <v>40</v>
      </c>
      <c r="M41" s="3">
        <f>K41/0.8774</f>
        <v>56.986551173922955</v>
      </c>
      <c r="N41" s="1" t="s">
        <v>34</v>
      </c>
      <c r="O41" s="1" t="s">
        <v>34</v>
      </c>
      <c r="P41" s="8">
        <v>2632.52</v>
      </c>
      <c r="Q41" s="1" t="s">
        <v>40</v>
      </c>
      <c r="R41" s="1" t="s">
        <v>105</v>
      </c>
      <c r="S41" s="1">
        <v>2.5</v>
      </c>
      <c r="T41" s="1" t="s">
        <v>40</v>
      </c>
      <c r="U41" s="3">
        <f>S41/0.8774</f>
        <v>2.8493275586961477</v>
      </c>
      <c r="V41" s="1" t="s">
        <v>34</v>
      </c>
      <c r="W41" s="1" t="s">
        <v>34</v>
      </c>
      <c r="X41" s="4" t="s">
        <v>106</v>
      </c>
    </row>
  </sheetData>
  <mergeCells count="5">
    <mergeCell ref="S3:W3"/>
    <mergeCell ref="D3:E3"/>
    <mergeCell ref="H3:J3"/>
    <mergeCell ref="K3:M3"/>
    <mergeCell ref="N3:R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2003-10-22T14:36:44Z</dcterms:created>
  <dcterms:modified xsi:type="dcterms:W3CDTF">2003-10-22T14:36:58Z</dcterms:modified>
  <cp:category/>
  <cp:version/>
  <cp:contentType/>
  <cp:contentStatus/>
</cp:coreProperties>
</file>