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<sst xmlns="http://schemas.openxmlformats.org/spreadsheetml/2006/main" count="409" uniqueCount="97">
  <si>
    <t>Stock Quotes for 12/27/1882</t>
  </si>
  <si>
    <t>Sector</t>
  </si>
  <si>
    <t>Unique No</t>
  </si>
  <si>
    <t>Shares</t>
  </si>
  <si>
    <t>Cash quotations</t>
  </si>
  <si>
    <t>Par Value</t>
  </si>
  <si>
    <t>Paid up Value</t>
  </si>
  <si>
    <t>Position Per Last Report</t>
  </si>
  <si>
    <t>Last Dividend, &amp;c.</t>
  </si>
  <si>
    <t>Notes</t>
  </si>
  <si>
    <t>Closing</t>
  </si>
  <si>
    <t>Currency</t>
  </si>
  <si>
    <t>Value in US$</t>
  </si>
  <si>
    <t>No</t>
  </si>
  <si>
    <t>Value</t>
  </si>
  <si>
    <t xml:space="preserve">Paid up </t>
  </si>
  <si>
    <t>Reserve</t>
  </si>
  <si>
    <t>At Working Account</t>
  </si>
  <si>
    <t>Date</t>
  </si>
  <si>
    <t>To Shareholders</t>
  </si>
  <si>
    <t>Paid in form of?</t>
  </si>
  <si>
    <t>Annually/Semi/Quarterly</t>
  </si>
  <si>
    <t>When paid or due</t>
  </si>
  <si>
    <t>Bank</t>
  </si>
  <si>
    <t>Hongkong &amp; Shanghai Banking Corporation</t>
  </si>
  <si>
    <t>% cash premium</t>
  </si>
  <si>
    <t>$</t>
  </si>
  <si>
    <t>06/30/1882</t>
  </si>
  <si>
    <t>Sterling Pounds</t>
  </si>
  <si>
    <t>Semi</t>
  </si>
  <si>
    <t>08/18/1882</t>
  </si>
  <si>
    <t>Shipping</t>
  </si>
  <si>
    <t>Shanghai Steam Navigation Co. (in liquidation)</t>
  </si>
  <si>
    <t>Taels</t>
  </si>
  <si>
    <t>N.A</t>
  </si>
  <si>
    <t>12/31/1881</t>
  </si>
  <si>
    <t>(dividends stated as return of 2 taels on capital)</t>
  </si>
  <si>
    <t>Shanghai Tug Boat Association</t>
  </si>
  <si>
    <t>03/31/1882</t>
  </si>
  <si>
    <t>%</t>
  </si>
  <si>
    <t>10/28/1882</t>
  </si>
  <si>
    <t>(did not state dividends is for annually,semi or quarterly)</t>
  </si>
  <si>
    <t>China Shipowners' Association</t>
  </si>
  <si>
    <t>12/29/1880</t>
  </si>
  <si>
    <t>Indo-China Steam Nav. Co.</t>
  </si>
  <si>
    <t>First Year</t>
  </si>
  <si>
    <t>(stated as 7% discount for closing quotation - so assume it's discount on the paid-up price</t>
  </si>
  <si>
    <t>Shanghai Shipping Co.</t>
  </si>
  <si>
    <t>Docks</t>
  </si>
  <si>
    <t>Shanghai Dock Co.</t>
  </si>
  <si>
    <t>01/13/1882</t>
  </si>
  <si>
    <t>Pootung Dock Co.</t>
  </si>
  <si>
    <t>Gas</t>
  </si>
  <si>
    <t>Shanghai Gas Co.</t>
  </si>
  <si>
    <t>07/19/1882</t>
  </si>
  <si>
    <t>Compagnie du Gaz</t>
  </si>
  <si>
    <t>08/01/1881</t>
  </si>
  <si>
    <t>Insurance (Marine)</t>
  </si>
  <si>
    <t>China Traders' Insurance Co.,Limited</t>
  </si>
  <si>
    <t>04/30/1882</t>
  </si>
  <si>
    <t>07/31/1882</t>
  </si>
  <si>
    <t>North-China Ins. Co.,</t>
  </si>
  <si>
    <t>04/17/1882</t>
  </si>
  <si>
    <t>Union In. Society of Canton Limited</t>
  </si>
  <si>
    <t>10/27/1882</t>
  </si>
  <si>
    <t>Yangtsze Insurance Association</t>
  </si>
  <si>
    <t>07/13/1882</t>
  </si>
  <si>
    <t>Chinese Insurance Co.,Limited</t>
  </si>
  <si>
    <t>07/08/1882</t>
  </si>
  <si>
    <t>Canton Insurance Office</t>
  </si>
  <si>
    <t>Insurance (Fire)</t>
  </si>
  <si>
    <t>Hongkong Fire In. Co.,Limited</t>
  </si>
  <si>
    <t>Annually</t>
  </si>
  <si>
    <t>03/09/1882</t>
  </si>
  <si>
    <t>(dividends is quoted $71 per share)</t>
  </si>
  <si>
    <t>China Fire In. Co.,Limited</t>
  </si>
  <si>
    <t>03/01/1882</t>
  </si>
  <si>
    <t>Wharfs</t>
  </si>
  <si>
    <t>Shanghai &amp; H'kew Wharf Co.</t>
  </si>
  <si>
    <t>08/03/1882</t>
  </si>
  <si>
    <t>Birt's Wharf Hide-Curing and Wool-Cleaning Company</t>
  </si>
  <si>
    <t>10/31/1882</t>
  </si>
  <si>
    <t>11/13/1882</t>
  </si>
  <si>
    <t>Pootung Wharf &amp; Godown Co.</t>
  </si>
  <si>
    <t>Mining</t>
  </si>
  <si>
    <t>Selangor Tin Mining Co.</t>
  </si>
  <si>
    <t>Commonwealth Consolidated Mining Co. of Arizona</t>
  </si>
  <si>
    <t>Cargo Boats</t>
  </si>
  <si>
    <t>Shanghai Cargo Boat Co.</t>
  </si>
  <si>
    <t xml:space="preserve">Taels </t>
  </si>
  <si>
    <t>Co-operative Cargo Boat Co.</t>
  </si>
  <si>
    <t>Miscellaneous</t>
  </si>
  <si>
    <t>Shanghai Waterworks Co.,Ld.</t>
  </si>
  <si>
    <t>Shanghai Tannery Co</t>
  </si>
  <si>
    <t>(sharp decrease in value of shares)</t>
  </si>
  <si>
    <t>Shanghai Ice Association</t>
  </si>
  <si>
    <t>Shanghai Electric Co.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</si>
</sst>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5.140625" style="1" bestFit="1" customWidth="1"/>
    <col min="2" max="2" width="9.57421875" style="0" bestFit="1" customWidth="1"/>
    <col min="3" max="3" width="46.57421875" style="0" bestFit="1" customWidth="1"/>
    <col min="4" max="4" width="14.57421875" style="1" bestFit="1" customWidth="1"/>
    <col min="5" max="5" width="15.140625" style="1" bestFit="1" customWidth="1"/>
    <col min="6" max="6" width="11.8515625" style="0" bestFit="1" customWidth="1"/>
    <col min="7" max="7" width="9.140625" style="1" customWidth="1"/>
    <col min="9" max="9" width="14.28125" style="0" bestFit="1" customWidth="1"/>
    <col min="10" max="10" width="14.28125" style="0" customWidth="1"/>
    <col min="12" max="12" width="14.28125" style="0" bestFit="1" customWidth="1"/>
    <col min="13" max="13" width="14.28125" style="0" customWidth="1"/>
    <col min="14" max="14" width="11.7109375" style="1" bestFit="1" customWidth="1"/>
    <col min="15" max="15" width="9.140625" style="1" customWidth="1"/>
    <col min="16" max="16" width="18.00390625" style="1" bestFit="1" customWidth="1"/>
    <col min="17" max="17" width="9.140625" style="1" customWidth="1"/>
    <col min="18" max="18" width="10.140625" style="1" bestFit="1" customWidth="1"/>
    <col min="19" max="19" width="17.8515625" style="1" bestFit="1" customWidth="1"/>
    <col min="20" max="20" width="14.00390625" style="0" bestFit="1" customWidth="1"/>
    <col min="21" max="21" width="14.00390625" style="2" customWidth="1"/>
    <col min="22" max="22" width="21.57421875" style="0" bestFit="1" customWidth="1"/>
    <col min="23" max="23" width="15.7109375" style="1" bestFit="1" customWidth="1"/>
    <col min="24" max="24" width="77.7109375" style="1" bestFit="1" customWidth="1"/>
  </cols>
  <sheetData>
    <row r="1" ht="12.75">
      <c r="A1" s="1" t="s">
        <v>0</v>
      </c>
    </row>
    <row r="3" spans="1:24" ht="12.75">
      <c r="A3" s="1" t="s">
        <v>1</v>
      </c>
      <c r="B3" s="1" t="s">
        <v>2</v>
      </c>
      <c r="C3" s="3" t="s">
        <v>3</v>
      </c>
      <c r="D3" s="4" t="s">
        <v>4</v>
      </c>
      <c r="E3" s="4"/>
      <c r="H3" s="4" t="s">
        <v>5</v>
      </c>
      <c r="I3" s="4"/>
      <c r="J3" s="4"/>
      <c r="K3" s="4" t="s">
        <v>6</v>
      </c>
      <c r="L3" s="4"/>
      <c r="M3" s="4"/>
      <c r="N3" s="4" t="s">
        <v>7</v>
      </c>
      <c r="O3" s="4"/>
      <c r="P3" s="4"/>
      <c r="Q3" s="4"/>
      <c r="R3" s="4"/>
      <c r="S3" s="4" t="s">
        <v>8</v>
      </c>
      <c r="T3" s="4"/>
      <c r="U3" s="4"/>
      <c r="V3" s="4"/>
      <c r="W3" s="4"/>
      <c r="X3" s="1" t="s">
        <v>9</v>
      </c>
    </row>
    <row r="4" spans="2:23" ht="12.75">
      <c r="B4" s="1"/>
      <c r="C4" s="3"/>
      <c r="D4" s="1" t="s">
        <v>10</v>
      </c>
      <c r="E4" s="1" t="s">
        <v>11</v>
      </c>
      <c r="F4" t="s">
        <v>12</v>
      </c>
      <c r="G4" s="1" t="s">
        <v>13</v>
      </c>
      <c r="H4" s="1" t="s">
        <v>14</v>
      </c>
      <c r="I4" s="1" t="s">
        <v>11</v>
      </c>
      <c r="J4" s="2" t="s">
        <v>12</v>
      </c>
      <c r="K4" s="1" t="s">
        <v>15</v>
      </c>
      <c r="L4" s="1" t="s">
        <v>11</v>
      </c>
      <c r="M4" s="2" t="s">
        <v>12</v>
      </c>
      <c r="N4" s="1" t="s">
        <v>16</v>
      </c>
      <c r="O4" s="1" t="s">
        <v>11</v>
      </c>
      <c r="P4" s="1" t="s">
        <v>17</v>
      </c>
      <c r="Q4" s="1" t="s">
        <v>11</v>
      </c>
      <c r="R4" s="1" t="s">
        <v>18</v>
      </c>
      <c r="S4" s="1" t="s">
        <v>19</v>
      </c>
      <c r="T4" s="1" t="s">
        <v>20</v>
      </c>
      <c r="U4" s="2" t="s">
        <v>12</v>
      </c>
      <c r="V4" s="1" t="s">
        <v>21</v>
      </c>
      <c r="W4" s="1" t="s">
        <v>22</v>
      </c>
    </row>
    <row r="5" spans="1:23" ht="12.75">
      <c r="A5" s="1" t="s">
        <v>23</v>
      </c>
      <c r="B5" s="1">
        <v>106</v>
      </c>
      <c r="C5" s="3" t="s">
        <v>24</v>
      </c>
      <c r="D5" s="1">
        <v>166</v>
      </c>
      <c r="E5" s="1" t="s">
        <v>25</v>
      </c>
      <c r="F5" s="2">
        <f>125/0.8039*73.325/100*2.66</f>
        <v>303.2785483269064</v>
      </c>
      <c r="G5" s="5">
        <v>40000</v>
      </c>
      <c r="H5" s="1">
        <v>125</v>
      </c>
      <c r="I5" s="1" t="s">
        <v>26</v>
      </c>
      <c r="J5" s="2">
        <f>H5/0.8039*73.325/100</f>
        <v>114.01449185222043</v>
      </c>
      <c r="K5" s="1">
        <v>125</v>
      </c>
      <c r="L5" s="1" t="s">
        <v>26</v>
      </c>
      <c r="M5" s="2">
        <f>K5/0.8039*73.325/100</f>
        <v>114.01449185222043</v>
      </c>
      <c r="N5" s="6">
        <v>2350000</v>
      </c>
      <c r="O5" s="1" t="s">
        <v>26</v>
      </c>
      <c r="P5" s="6">
        <v>61800.03</v>
      </c>
      <c r="Q5" s="1" t="s">
        <v>26</v>
      </c>
      <c r="R5" s="1" t="s">
        <v>27</v>
      </c>
      <c r="S5" s="1">
        <v>1.5</v>
      </c>
      <c r="T5" s="1" t="s">
        <v>28</v>
      </c>
      <c r="U5" s="2">
        <f>S5*4.855</f>
        <v>7.282500000000001</v>
      </c>
      <c r="V5" s="1" t="s">
        <v>29</v>
      </c>
      <c r="W5" s="1" t="s">
        <v>30</v>
      </c>
    </row>
    <row r="7" spans="1:24" ht="12.75">
      <c r="A7" s="1" t="s">
        <v>31</v>
      </c>
      <c r="B7" s="1">
        <v>201</v>
      </c>
      <c r="C7" s="3" t="s">
        <v>32</v>
      </c>
      <c r="D7" s="1">
        <v>0.9</v>
      </c>
      <c r="E7" s="1" t="s">
        <v>33</v>
      </c>
      <c r="F7" s="2">
        <f>D7/0.8039</f>
        <v>1.1195422316208485</v>
      </c>
      <c r="G7" s="5">
        <v>22500</v>
      </c>
      <c r="H7" s="1" t="s">
        <v>34</v>
      </c>
      <c r="I7" s="1" t="s">
        <v>34</v>
      </c>
      <c r="J7" s="2" t="s">
        <v>34</v>
      </c>
      <c r="K7" s="1" t="s">
        <v>34</v>
      </c>
      <c r="L7" s="1" t="s">
        <v>34</v>
      </c>
      <c r="M7" s="2" t="s">
        <v>34</v>
      </c>
      <c r="N7" s="1" t="s">
        <v>34</v>
      </c>
      <c r="O7" s="1" t="s">
        <v>34</v>
      </c>
      <c r="P7" s="6">
        <v>21293.46</v>
      </c>
      <c r="Q7" s="1" t="s">
        <v>33</v>
      </c>
      <c r="R7" s="1" t="s">
        <v>35</v>
      </c>
      <c r="S7" s="1">
        <v>2</v>
      </c>
      <c r="T7" s="1" t="s">
        <v>33</v>
      </c>
      <c r="U7" s="2">
        <f>S7/0.8039</f>
        <v>2.487871625824108</v>
      </c>
      <c r="V7" s="1" t="s">
        <v>34</v>
      </c>
      <c r="W7" s="7">
        <v>29513</v>
      </c>
      <c r="X7" s="1" t="s">
        <v>36</v>
      </c>
    </row>
    <row r="8" spans="1:24" ht="12.75">
      <c r="A8" s="1" t="s">
        <v>31</v>
      </c>
      <c r="B8" s="1">
        <v>211</v>
      </c>
      <c r="C8" s="8" t="s">
        <v>37</v>
      </c>
      <c r="D8" s="1">
        <v>98</v>
      </c>
      <c r="E8" s="1" t="s">
        <v>33</v>
      </c>
      <c r="F8" s="2">
        <f>D8/0.8039</f>
        <v>121.90570966538128</v>
      </c>
      <c r="G8" s="5">
        <v>1000</v>
      </c>
      <c r="H8" s="1">
        <v>100</v>
      </c>
      <c r="I8" s="1" t="s">
        <v>33</v>
      </c>
      <c r="J8" s="2">
        <f>H8/0.8039</f>
        <v>124.39358129120538</v>
      </c>
      <c r="K8" s="1">
        <v>100</v>
      </c>
      <c r="L8" s="1" t="s">
        <v>33</v>
      </c>
      <c r="M8" s="2">
        <f>K8/0.8039</f>
        <v>124.39358129120538</v>
      </c>
      <c r="N8" s="1" t="s">
        <v>34</v>
      </c>
      <c r="O8" s="1" t="s">
        <v>34</v>
      </c>
      <c r="P8" s="6">
        <v>27117.66</v>
      </c>
      <c r="Q8" s="1" t="s">
        <v>33</v>
      </c>
      <c r="R8" s="1" t="s">
        <v>38</v>
      </c>
      <c r="S8" s="1">
        <v>2</v>
      </c>
      <c r="T8" s="1" t="s">
        <v>39</v>
      </c>
      <c r="U8" s="2">
        <f>S8/100*M8</f>
        <v>2.487871625824108</v>
      </c>
      <c r="V8" s="1" t="s">
        <v>34</v>
      </c>
      <c r="W8" s="1" t="s">
        <v>40</v>
      </c>
      <c r="X8" s="1" t="s">
        <v>41</v>
      </c>
    </row>
    <row r="9" spans="1:23" ht="12.75">
      <c r="A9" s="1" t="s">
        <v>31</v>
      </c>
      <c r="B9" s="1">
        <v>212</v>
      </c>
      <c r="C9" s="3" t="s">
        <v>42</v>
      </c>
      <c r="D9" s="1">
        <v>67.5</v>
      </c>
      <c r="E9" s="1" t="s">
        <v>33</v>
      </c>
      <c r="F9" s="2">
        <f>D9/0.8039</f>
        <v>83.96566737156363</v>
      </c>
      <c r="G9" s="5">
        <v>1380</v>
      </c>
      <c r="H9" s="1">
        <v>100</v>
      </c>
      <c r="I9" s="1" t="s">
        <v>33</v>
      </c>
      <c r="J9" s="2">
        <f>H9/0.8039</f>
        <v>124.39358129120538</v>
      </c>
      <c r="K9" s="1">
        <v>100</v>
      </c>
      <c r="L9" s="1" t="s">
        <v>33</v>
      </c>
      <c r="M9" s="2">
        <f>K9/0.8039</f>
        <v>124.39358129120538</v>
      </c>
      <c r="N9" s="1" t="s">
        <v>34</v>
      </c>
      <c r="O9" s="1" t="s">
        <v>34</v>
      </c>
      <c r="P9" s="6">
        <v>-6726.86</v>
      </c>
      <c r="Q9" s="1" t="s">
        <v>33</v>
      </c>
      <c r="R9" s="1" t="s">
        <v>35</v>
      </c>
      <c r="S9" s="1">
        <v>6</v>
      </c>
      <c r="T9" s="1" t="s">
        <v>39</v>
      </c>
      <c r="U9" s="2">
        <f>S9/100*M9</f>
        <v>7.463614877472322</v>
      </c>
      <c r="V9" s="1" t="s">
        <v>29</v>
      </c>
      <c r="W9" s="1" t="s">
        <v>43</v>
      </c>
    </row>
    <row r="10" spans="1:24" ht="12.75">
      <c r="A10" s="1" t="s">
        <v>31</v>
      </c>
      <c r="B10" s="1">
        <v>213</v>
      </c>
      <c r="C10" s="3" t="s">
        <v>44</v>
      </c>
      <c r="D10" s="1">
        <v>7.9</v>
      </c>
      <c r="E10" s="1" t="s">
        <v>28</v>
      </c>
      <c r="F10" s="2">
        <f>D10*4.855</f>
        <v>38.3545</v>
      </c>
      <c r="G10" s="5">
        <v>50000</v>
      </c>
      <c r="H10" s="1">
        <v>10</v>
      </c>
      <c r="I10" s="1" t="s">
        <v>28</v>
      </c>
      <c r="J10" s="2">
        <f>H10*4.855</f>
        <v>48.550000000000004</v>
      </c>
      <c r="K10" s="1">
        <v>8.5</v>
      </c>
      <c r="L10" s="1" t="s">
        <v>28</v>
      </c>
      <c r="M10" s="2">
        <f>K10*4.855</f>
        <v>41.267500000000005</v>
      </c>
      <c r="N10" s="1" t="s">
        <v>34</v>
      </c>
      <c r="O10" s="1" t="s">
        <v>34</v>
      </c>
      <c r="P10" s="1" t="s">
        <v>34</v>
      </c>
      <c r="Q10" s="1" t="s">
        <v>34</v>
      </c>
      <c r="R10" s="1" t="s">
        <v>34</v>
      </c>
      <c r="S10" s="1" t="s">
        <v>45</v>
      </c>
      <c r="T10" s="1" t="s">
        <v>34</v>
      </c>
      <c r="U10" s="2" t="s">
        <v>34</v>
      </c>
      <c r="V10" s="1" t="s">
        <v>34</v>
      </c>
      <c r="W10" s="1" t="s">
        <v>34</v>
      </c>
      <c r="X10" s="1" t="s">
        <v>46</v>
      </c>
    </row>
    <row r="11" spans="1:23" ht="12.75">
      <c r="A11" s="1" t="s">
        <v>31</v>
      </c>
      <c r="B11" s="1">
        <v>214</v>
      </c>
      <c r="C11" s="3" t="s">
        <v>47</v>
      </c>
      <c r="D11" s="1">
        <v>950</v>
      </c>
      <c r="E11" s="1" t="s">
        <v>33</v>
      </c>
      <c r="F11" s="2">
        <f>D11/0.8039</f>
        <v>1181.7390222664512</v>
      </c>
      <c r="G11" s="5">
        <v>150</v>
      </c>
      <c r="H11" s="5">
        <v>1000</v>
      </c>
      <c r="I11" s="1" t="s">
        <v>33</v>
      </c>
      <c r="J11" s="2">
        <f>H11*100/83.33</f>
        <v>1200.0480019200768</v>
      </c>
      <c r="K11" s="5">
        <v>1000</v>
      </c>
      <c r="L11" s="1" t="s">
        <v>33</v>
      </c>
      <c r="M11" s="2">
        <f>K11/0.8039</f>
        <v>1243.9358129120537</v>
      </c>
      <c r="N11" s="1" t="s">
        <v>34</v>
      </c>
      <c r="O11" s="1" t="s">
        <v>34</v>
      </c>
      <c r="P11" s="1" t="s">
        <v>34</v>
      </c>
      <c r="Q11" s="1" t="s">
        <v>34</v>
      </c>
      <c r="R11" s="1" t="s">
        <v>34</v>
      </c>
      <c r="S11" s="1" t="s">
        <v>45</v>
      </c>
      <c r="T11" s="1" t="s">
        <v>34</v>
      </c>
      <c r="U11" s="2" t="s">
        <v>34</v>
      </c>
      <c r="V11" s="1" t="s">
        <v>34</v>
      </c>
      <c r="W11" s="1" t="s">
        <v>34</v>
      </c>
    </row>
    <row r="12" spans="6:13" ht="12.75">
      <c r="F12" s="2"/>
      <c r="J12" s="2"/>
      <c r="M12" s="2"/>
    </row>
    <row r="13" spans="1:23" ht="12.75">
      <c r="A13" s="1" t="s">
        <v>48</v>
      </c>
      <c r="B13" s="1">
        <v>300</v>
      </c>
      <c r="C13" s="3" t="s">
        <v>49</v>
      </c>
      <c r="D13" s="1">
        <v>245</v>
      </c>
      <c r="E13" s="1" t="s">
        <v>33</v>
      </c>
      <c r="F13" s="2">
        <f>D13/0.8039</f>
        <v>304.7642741634532</v>
      </c>
      <c r="G13" s="5">
        <v>440</v>
      </c>
      <c r="H13" s="1">
        <v>500</v>
      </c>
      <c r="I13" s="1" t="s">
        <v>33</v>
      </c>
      <c r="J13" s="2">
        <f>H13/0.8039</f>
        <v>621.9679064560269</v>
      </c>
      <c r="K13" s="1">
        <v>500</v>
      </c>
      <c r="L13" s="1" t="s">
        <v>33</v>
      </c>
      <c r="M13" s="2">
        <f>K13/0.8039</f>
        <v>621.9679064560269</v>
      </c>
      <c r="N13" s="6">
        <v>5500</v>
      </c>
      <c r="O13" s="1" t="s">
        <v>33</v>
      </c>
      <c r="P13" s="1">
        <v>128.07</v>
      </c>
      <c r="Q13" s="1" t="s">
        <v>33</v>
      </c>
      <c r="R13" s="1" t="s">
        <v>35</v>
      </c>
      <c r="S13" s="1">
        <v>2</v>
      </c>
      <c r="T13" s="1" t="s">
        <v>39</v>
      </c>
      <c r="U13" s="2">
        <f>S13/100*M13</f>
        <v>12.439358129120537</v>
      </c>
      <c r="V13" s="1" t="s">
        <v>29</v>
      </c>
      <c r="W13" s="1" t="s">
        <v>50</v>
      </c>
    </row>
    <row r="14" spans="1:23" ht="12.75">
      <c r="A14" s="1" t="s">
        <v>48</v>
      </c>
      <c r="B14" s="1">
        <v>301</v>
      </c>
      <c r="C14" s="3" t="s">
        <v>51</v>
      </c>
      <c r="D14" s="1">
        <v>127.5</v>
      </c>
      <c r="E14" s="1" t="s">
        <v>33</v>
      </c>
      <c r="F14" s="2">
        <f>D14/0.8039</f>
        <v>158.60181614628686</v>
      </c>
      <c r="G14" s="5">
        <v>950</v>
      </c>
      <c r="H14" s="1">
        <v>100</v>
      </c>
      <c r="I14" s="1" t="s">
        <v>33</v>
      </c>
      <c r="J14" s="2">
        <f>H14/0.8039</f>
        <v>124.39358129120538</v>
      </c>
      <c r="K14" s="1">
        <v>100</v>
      </c>
      <c r="L14" s="1" t="s">
        <v>33</v>
      </c>
      <c r="M14" s="2">
        <f>K14/0.8039</f>
        <v>124.39358129120538</v>
      </c>
      <c r="N14" s="1" t="s">
        <v>34</v>
      </c>
      <c r="O14" s="1" t="s">
        <v>34</v>
      </c>
      <c r="P14" s="1">
        <v>299.32</v>
      </c>
      <c r="Q14" s="1" t="s">
        <v>33</v>
      </c>
      <c r="R14" s="1" t="s">
        <v>35</v>
      </c>
      <c r="S14" s="1">
        <v>5</v>
      </c>
      <c r="T14" s="1" t="s">
        <v>39</v>
      </c>
      <c r="U14" s="2">
        <f>S14/100*M14</f>
        <v>6.219679064560269</v>
      </c>
      <c r="V14" s="1" t="s">
        <v>29</v>
      </c>
      <c r="W14" s="1" t="s">
        <v>50</v>
      </c>
    </row>
    <row r="15" spans="6:13" ht="12.75">
      <c r="F15" s="2"/>
      <c r="J15" s="2"/>
      <c r="M15" s="2"/>
    </row>
    <row r="16" spans="1:23" ht="12.75">
      <c r="A16" s="1" t="s">
        <v>52</v>
      </c>
      <c r="B16" s="1">
        <v>401</v>
      </c>
      <c r="C16" s="3" t="s">
        <v>53</v>
      </c>
      <c r="D16" s="1">
        <v>152.5</v>
      </c>
      <c r="E16" s="1" t="s">
        <v>33</v>
      </c>
      <c r="F16" s="2">
        <f>D16/0.8039</f>
        <v>189.7002114690882</v>
      </c>
      <c r="G16" s="5">
        <v>1500</v>
      </c>
      <c r="H16" s="1">
        <v>100</v>
      </c>
      <c r="I16" s="1" t="s">
        <v>33</v>
      </c>
      <c r="J16" s="2">
        <f>H16/0.8039</f>
        <v>124.39358129120538</v>
      </c>
      <c r="K16" s="1">
        <v>100</v>
      </c>
      <c r="L16" s="1" t="s">
        <v>33</v>
      </c>
      <c r="M16" s="2">
        <f>K16/0.8039</f>
        <v>124.39358129120538</v>
      </c>
      <c r="N16" s="6">
        <v>29000</v>
      </c>
      <c r="O16" s="1" t="s">
        <v>33</v>
      </c>
      <c r="P16" s="6">
        <v>21099.61</v>
      </c>
      <c r="Q16" s="1" t="s">
        <v>33</v>
      </c>
      <c r="R16" s="1" t="s">
        <v>35</v>
      </c>
      <c r="S16" s="1">
        <v>6</v>
      </c>
      <c r="T16" s="1" t="s">
        <v>39</v>
      </c>
      <c r="U16" s="2">
        <f>S16/100*M16</f>
        <v>7.463614877472322</v>
      </c>
      <c r="V16" s="1" t="s">
        <v>29</v>
      </c>
      <c r="W16" s="1" t="s">
        <v>54</v>
      </c>
    </row>
    <row r="17" spans="1:23" ht="12.75">
      <c r="A17" s="1" t="s">
        <v>52</v>
      </c>
      <c r="B17" s="1">
        <v>402</v>
      </c>
      <c r="C17" s="3" t="s">
        <v>55</v>
      </c>
      <c r="D17" s="1">
        <v>145</v>
      </c>
      <c r="E17" s="1" t="s">
        <v>33</v>
      </c>
      <c r="F17" s="2">
        <f>D17/0.8039</f>
        <v>180.37069287224782</v>
      </c>
      <c r="G17" s="5">
        <v>500</v>
      </c>
      <c r="H17" s="5">
        <v>100</v>
      </c>
      <c r="I17" s="1" t="s">
        <v>33</v>
      </c>
      <c r="J17" s="2">
        <f>H17/0.8039</f>
        <v>124.39358129120538</v>
      </c>
      <c r="K17" s="1">
        <v>100</v>
      </c>
      <c r="L17" s="1" t="s">
        <v>33</v>
      </c>
      <c r="M17" s="2">
        <f>K17/0.8039</f>
        <v>124.39358129120538</v>
      </c>
      <c r="N17" s="6">
        <v>12226.42</v>
      </c>
      <c r="O17" s="1" t="s">
        <v>33</v>
      </c>
      <c r="P17" s="1">
        <v>70.79</v>
      </c>
      <c r="Q17" s="1" t="s">
        <v>33</v>
      </c>
      <c r="R17" s="1" t="s">
        <v>35</v>
      </c>
      <c r="S17" s="1">
        <v>5.5</v>
      </c>
      <c r="T17" s="1" t="s">
        <v>39</v>
      </c>
      <c r="U17" s="2">
        <f>S17/100*M17</f>
        <v>6.841646971016296</v>
      </c>
      <c r="V17" s="1" t="s">
        <v>29</v>
      </c>
      <c r="W17" s="1" t="s">
        <v>56</v>
      </c>
    </row>
    <row r="18" spans="6:13" ht="12.75">
      <c r="F18" s="2"/>
      <c r="J18" s="2"/>
      <c r="M18" s="2"/>
    </row>
    <row r="19" spans="1:23" ht="12.75">
      <c r="A19" s="1" t="s">
        <v>57</v>
      </c>
      <c r="B19" s="1">
        <v>501</v>
      </c>
      <c r="C19" s="3" t="s">
        <v>58</v>
      </c>
      <c r="D19" s="5">
        <v>1550</v>
      </c>
      <c r="E19" s="1" t="s">
        <v>26</v>
      </c>
      <c r="F19" s="2">
        <f>D19/0.8039*73.325/100</f>
        <v>1413.7796989675335</v>
      </c>
      <c r="G19" s="5">
        <v>600</v>
      </c>
      <c r="H19" s="6">
        <v>1666.67</v>
      </c>
      <c r="I19" s="1" t="s">
        <v>26</v>
      </c>
      <c r="J19" s="2">
        <f>H19/0.8039*73.325/100</f>
        <v>1520.196265082722</v>
      </c>
      <c r="K19" s="1">
        <v>500</v>
      </c>
      <c r="L19" s="1" t="s">
        <v>26</v>
      </c>
      <c r="M19" s="2">
        <f>K19/0.8039*73.325/100</f>
        <v>456.0579674088817</v>
      </c>
      <c r="N19" s="6">
        <v>500000</v>
      </c>
      <c r="O19" s="1" t="s">
        <v>26</v>
      </c>
      <c r="P19" s="6">
        <v>100392.01</v>
      </c>
      <c r="Q19" s="1" t="s">
        <v>26</v>
      </c>
      <c r="R19" s="1" t="s">
        <v>59</v>
      </c>
      <c r="S19" s="1">
        <v>22</v>
      </c>
      <c r="T19" s="1" t="s">
        <v>39</v>
      </c>
      <c r="U19" s="2">
        <f>S19/100*M19</f>
        <v>100.33275282995398</v>
      </c>
      <c r="V19" s="1" t="s">
        <v>34</v>
      </c>
      <c r="W19" s="1" t="s">
        <v>60</v>
      </c>
    </row>
    <row r="20" spans="1:23" ht="12.75">
      <c r="A20" s="1" t="s">
        <v>57</v>
      </c>
      <c r="B20" s="1">
        <v>502</v>
      </c>
      <c r="C20" s="3" t="s">
        <v>61</v>
      </c>
      <c r="D20" s="5">
        <v>1225</v>
      </c>
      <c r="E20" s="1" t="s">
        <v>33</v>
      </c>
      <c r="F20" s="2">
        <f>D20/0.8039</f>
        <v>1523.821370817266</v>
      </c>
      <c r="G20" s="5">
        <v>1000</v>
      </c>
      <c r="H20" s="5">
        <v>2000</v>
      </c>
      <c r="I20" s="1" t="s">
        <v>33</v>
      </c>
      <c r="J20" s="2">
        <f>H20/0.8039</f>
        <v>2487.8716258241075</v>
      </c>
      <c r="K20" s="1">
        <v>600</v>
      </c>
      <c r="L20" s="1" t="s">
        <v>33</v>
      </c>
      <c r="M20" s="2">
        <f>K20/0.8039</f>
        <v>746.3614877472323</v>
      </c>
      <c r="N20" s="6">
        <v>312600</v>
      </c>
      <c r="O20" s="1" t="s">
        <v>33</v>
      </c>
      <c r="P20" s="6">
        <v>257000</v>
      </c>
      <c r="Q20" s="1" t="s">
        <v>33</v>
      </c>
      <c r="R20" s="1" t="s">
        <v>35</v>
      </c>
      <c r="S20" s="1">
        <v>75</v>
      </c>
      <c r="T20" s="1" t="s">
        <v>33</v>
      </c>
      <c r="U20" s="2">
        <f>S20/0.8039</f>
        <v>93.29518596840404</v>
      </c>
      <c r="V20" s="1" t="s">
        <v>34</v>
      </c>
      <c r="W20" s="1" t="s">
        <v>62</v>
      </c>
    </row>
    <row r="21" spans="1:23" ht="12.75">
      <c r="A21" s="1" t="s">
        <v>57</v>
      </c>
      <c r="B21" s="1">
        <v>503</v>
      </c>
      <c r="C21" s="3" t="s">
        <v>63</v>
      </c>
      <c r="D21" s="5">
        <v>1850</v>
      </c>
      <c r="E21" s="1" t="s">
        <v>26</v>
      </c>
      <c r="F21" s="2">
        <f>D21/0.8039*73.325/100</f>
        <v>1687.4144794128626</v>
      </c>
      <c r="G21" s="5">
        <v>500</v>
      </c>
      <c r="H21" s="5">
        <v>2500</v>
      </c>
      <c r="I21" s="1" t="s">
        <v>26</v>
      </c>
      <c r="J21" s="2">
        <f>H21/0.8039*73.325/100</f>
        <v>2280.2898370444086</v>
      </c>
      <c r="K21" s="1">
        <v>500</v>
      </c>
      <c r="L21" s="1" t="s">
        <v>26</v>
      </c>
      <c r="M21" s="2">
        <f>K21/0.8039*73.325/100</f>
        <v>456.0579674088817</v>
      </c>
      <c r="N21" s="6">
        <v>423744.5</v>
      </c>
      <c r="O21" s="1" t="s">
        <v>26</v>
      </c>
      <c r="P21" s="6">
        <v>500127.36</v>
      </c>
      <c r="Q21" s="1" t="s">
        <v>26</v>
      </c>
      <c r="R21" s="1" t="s">
        <v>27</v>
      </c>
      <c r="S21" s="1">
        <v>30</v>
      </c>
      <c r="T21" s="1" t="s">
        <v>26</v>
      </c>
      <c r="U21" s="2">
        <f>S21/0.8039*73.325/100</f>
        <v>27.363478044532904</v>
      </c>
      <c r="V21" s="1" t="s">
        <v>34</v>
      </c>
      <c r="W21" s="1" t="s">
        <v>64</v>
      </c>
    </row>
    <row r="22" spans="1:23" ht="12.75">
      <c r="A22" s="1" t="s">
        <v>57</v>
      </c>
      <c r="B22" s="1">
        <v>504</v>
      </c>
      <c r="C22" s="3" t="s">
        <v>65</v>
      </c>
      <c r="D22" s="1">
        <v>890</v>
      </c>
      <c r="E22" s="1" t="s">
        <v>33</v>
      </c>
      <c r="F22" s="2">
        <f>D22/0.8039</f>
        <v>1107.102873491728</v>
      </c>
      <c r="G22" s="5">
        <v>1200</v>
      </c>
      <c r="H22" s="1">
        <v>350</v>
      </c>
      <c r="I22" s="1" t="s">
        <v>33</v>
      </c>
      <c r="J22" s="2">
        <f>H22/0.8039</f>
        <v>435.37753451921884</v>
      </c>
      <c r="K22" s="1">
        <v>350</v>
      </c>
      <c r="L22" s="1" t="s">
        <v>33</v>
      </c>
      <c r="M22" s="2">
        <f>K22/0.8039</f>
        <v>435.37753451921884</v>
      </c>
      <c r="N22" s="6">
        <v>502157.57</v>
      </c>
      <c r="O22" s="1" t="s">
        <v>33</v>
      </c>
      <c r="P22" s="6">
        <v>18396.38</v>
      </c>
      <c r="Q22" s="1" t="s">
        <v>33</v>
      </c>
      <c r="R22" s="1" t="s">
        <v>35</v>
      </c>
      <c r="S22" s="1">
        <v>6</v>
      </c>
      <c r="T22" s="1" t="s">
        <v>39</v>
      </c>
      <c r="U22" s="2">
        <f>S22/100*M22</f>
        <v>26.12265207115313</v>
      </c>
      <c r="V22" s="1" t="s">
        <v>34</v>
      </c>
      <c r="W22" s="1" t="s">
        <v>66</v>
      </c>
    </row>
    <row r="23" spans="1:23" ht="12.75">
      <c r="A23" s="1" t="s">
        <v>57</v>
      </c>
      <c r="B23" s="1">
        <v>506</v>
      </c>
      <c r="C23" s="3" t="s">
        <v>67</v>
      </c>
      <c r="D23" s="1">
        <v>230</v>
      </c>
      <c r="E23" s="1" t="s">
        <v>26</v>
      </c>
      <c r="F23" s="2">
        <f>D23/0.8039*73.325/100</f>
        <v>209.78666500808558</v>
      </c>
      <c r="G23" s="5">
        <v>1500</v>
      </c>
      <c r="H23" s="5">
        <v>1000</v>
      </c>
      <c r="I23" s="1" t="s">
        <v>26</v>
      </c>
      <c r="J23" s="2">
        <f>H23/0.8039*73.325/100</f>
        <v>912.1159348177634</v>
      </c>
      <c r="K23" s="1">
        <v>200</v>
      </c>
      <c r="L23" s="1" t="s">
        <v>26</v>
      </c>
      <c r="M23" s="2">
        <f>K23/0.8039*73.325/100</f>
        <v>182.4231869635527</v>
      </c>
      <c r="N23" s="6">
        <v>100378.44</v>
      </c>
      <c r="O23" s="1" t="s">
        <v>26</v>
      </c>
      <c r="P23" s="1">
        <v>677.42</v>
      </c>
      <c r="Q23" s="1" t="s">
        <v>26</v>
      </c>
      <c r="R23" s="1" t="s">
        <v>35</v>
      </c>
      <c r="S23" s="1">
        <v>3</v>
      </c>
      <c r="T23" s="1" t="s">
        <v>39</v>
      </c>
      <c r="U23" s="2">
        <f>S23/100*M23</f>
        <v>5.472695608906581</v>
      </c>
      <c r="V23" s="1" t="s">
        <v>29</v>
      </c>
      <c r="W23" s="1" t="s">
        <v>68</v>
      </c>
    </row>
    <row r="24" spans="1:23" ht="12.75">
      <c r="A24" s="1" t="s">
        <v>57</v>
      </c>
      <c r="B24" s="1">
        <v>512</v>
      </c>
      <c r="C24" s="3" t="s">
        <v>69</v>
      </c>
      <c r="D24" s="1">
        <v>137.5</v>
      </c>
      <c r="E24" s="1" t="s">
        <v>26</v>
      </c>
      <c r="F24" s="2">
        <f>D24/0.8039*73.325/100</f>
        <v>125.41594103744248</v>
      </c>
      <c r="G24" s="5">
        <v>10000</v>
      </c>
      <c r="H24" s="1">
        <v>250</v>
      </c>
      <c r="I24" s="1" t="s">
        <v>26</v>
      </c>
      <c r="J24" s="2">
        <f>H24/0.8039*73.325/100</f>
        <v>228.02898370444086</v>
      </c>
      <c r="K24" s="1">
        <v>50</v>
      </c>
      <c r="L24" s="1" t="s">
        <v>26</v>
      </c>
      <c r="M24" s="2">
        <f>K24/0.8039*73.325/100</f>
        <v>45.605796740888174</v>
      </c>
      <c r="N24" s="1" t="s">
        <v>34</v>
      </c>
      <c r="O24" s="1" t="s">
        <v>34</v>
      </c>
      <c r="P24" s="6">
        <v>506127.77</v>
      </c>
      <c r="Q24" s="1" t="s">
        <v>26</v>
      </c>
      <c r="R24" s="1" t="s">
        <v>27</v>
      </c>
      <c r="S24" s="1" t="s">
        <v>45</v>
      </c>
      <c r="T24" s="1" t="s">
        <v>34</v>
      </c>
      <c r="U24" s="2" t="s">
        <v>34</v>
      </c>
      <c r="V24" s="1" t="s">
        <v>34</v>
      </c>
      <c r="W24" s="1" t="s">
        <v>34</v>
      </c>
    </row>
    <row r="25" spans="6:13" ht="12.75">
      <c r="F25" s="2"/>
      <c r="J25" s="2"/>
      <c r="M25" s="2"/>
    </row>
    <row r="26" spans="1:24" ht="12.75">
      <c r="A26" s="1" t="s">
        <v>70</v>
      </c>
      <c r="B26" s="1">
        <v>601</v>
      </c>
      <c r="C26" s="3" t="s">
        <v>71</v>
      </c>
      <c r="D26" s="5">
        <v>1130</v>
      </c>
      <c r="E26" s="1" t="s">
        <v>26</v>
      </c>
      <c r="F26" s="2">
        <f>D26/0.8039*73.325/100</f>
        <v>1030.6910063440728</v>
      </c>
      <c r="G26" s="5">
        <v>2000</v>
      </c>
      <c r="H26" s="5">
        <v>1000</v>
      </c>
      <c r="I26" s="1" t="s">
        <v>26</v>
      </c>
      <c r="J26" s="2">
        <f>H26/0.8039*73.325/100</f>
        <v>912.1159348177634</v>
      </c>
      <c r="K26" s="1">
        <v>200</v>
      </c>
      <c r="L26" s="1" t="s">
        <v>26</v>
      </c>
      <c r="M26" s="2">
        <f>K26/0.8039*73.325/100</f>
        <v>182.4231869635527</v>
      </c>
      <c r="N26" s="6">
        <v>823842</v>
      </c>
      <c r="O26" s="1" t="s">
        <v>26</v>
      </c>
      <c r="P26" s="6">
        <v>263403.72</v>
      </c>
      <c r="Q26" s="1" t="s">
        <v>26</v>
      </c>
      <c r="R26" s="1" t="s">
        <v>35</v>
      </c>
      <c r="S26" s="1">
        <v>71</v>
      </c>
      <c r="T26" s="1" t="s">
        <v>26</v>
      </c>
      <c r="U26" s="2">
        <f>S26/0.8039*73.325/100</f>
        <v>64.76023137206121</v>
      </c>
      <c r="V26" s="1" t="s">
        <v>72</v>
      </c>
      <c r="W26" s="1" t="s">
        <v>73</v>
      </c>
      <c r="X26" s="1" t="s">
        <v>74</v>
      </c>
    </row>
    <row r="27" spans="1:23" ht="12.75">
      <c r="A27" s="1" t="s">
        <v>70</v>
      </c>
      <c r="B27" s="1">
        <v>602</v>
      </c>
      <c r="C27" s="3" t="s">
        <v>75</v>
      </c>
      <c r="D27" s="1">
        <v>335</v>
      </c>
      <c r="E27" s="1" t="s">
        <v>26</v>
      </c>
      <c r="F27" s="2">
        <f>D27/0.8039*73.325/100</f>
        <v>305.5588381639507</v>
      </c>
      <c r="G27" s="5">
        <v>4000</v>
      </c>
      <c r="H27" s="1">
        <v>500</v>
      </c>
      <c r="I27" s="1" t="s">
        <v>26</v>
      </c>
      <c r="J27" s="2">
        <f>H27/0.8039*73.325/100</f>
        <v>456.0579674088817</v>
      </c>
      <c r="K27" s="1">
        <v>100</v>
      </c>
      <c r="L27" s="1" t="s">
        <v>26</v>
      </c>
      <c r="M27" s="2">
        <f>K27/0.8039*73.325/100</f>
        <v>91.21159348177635</v>
      </c>
      <c r="N27" s="6">
        <v>493632.24</v>
      </c>
      <c r="O27" s="1" t="s">
        <v>26</v>
      </c>
      <c r="P27" s="6">
        <v>144888.91</v>
      </c>
      <c r="Q27" s="1" t="s">
        <v>26</v>
      </c>
      <c r="R27" s="1" t="s">
        <v>35</v>
      </c>
      <c r="S27" s="1">
        <v>18</v>
      </c>
      <c r="T27" s="1" t="s">
        <v>39</v>
      </c>
      <c r="U27" s="2">
        <f>S27/100*M27</f>
        <v>16.41808682671974</v>
      </c>
      <c r="V27" s="1" t="s">
        <v>72</v>
      </c>
      <c r="W27" s="1" t="s">
        <v>76</v>
      </c>
    </row>
    <row r="28" spans="6:13" ht="12.75">
      <c r="F28" s="2"/>
      <c r="J28" s="2"/>
      <c r="M28" s="2"/>
    </row>
    <row r="29" spans="1:23" ht="12.75">
      <c r="A29" s="1" t="s">
        <v>77</v>
      </c>
      <c r="B29" s="1">
        <v>703</v>
      </c>
      <c r="C29" s="3" t="s">
        <v>78</v>
      </c>
      <c r="D29" s="1">
        <v>280</v>
      </c>
      <c r="E29" s="1" t="s">
        <v>33</v>
      </c>
      <c r="F29" s="2">
        <f>D29/0.8039</f>
        <v>348.3020276153751</v>
      </c>
      <c r="G29" s="5">
        <v>2150</v>
      </c>
      <c r="H29" s="1">
        <v>100</v>
      </c>
      <c r="I29" s="1" t="s">
        <v>33</v>
      </c>
      <c r="J29" s="2">
        <f>H29/0.8039</f>
        <v>124.39358129120538</v>
      </c>
      <c r="K29" s="1">
        <v>100</v>
      </c>
      <c r="L29" s="1" t="s">
        <v>33</v>
      </c>
      <c r="M29" s="2">
        <f>K29/0.8039</f>
        <v>124.39358129120538</v>
      </c>
      <c r="N29" s="6">
        <v>21112</v>
      </c>
      <c r="O29" s="1" t="s">
        <v>33</v>
      </c>
      <c r="P29" s="6">
        <v>2396.71</v>
      </c>
      <c r="Q29" s="1" t="s">
        <v>33</v>
      </c>
      <c r="R29" s="1" t="s">
        <v>35</v>
      </c>
      <c r="S29" s="1">
        <v>6</v>
      </c>
      <c r="T29" s="1" t="s">
        <v>39</v>
      </c>
      <c r="U29" s="2">
        <f>S29/100*M29</f>
        <v>7.463614877472322</v>
      </c>
      <c r="V29" s="1" t="s">
        <v>29</v>
      </c>
      <c r="W29" s="1" t="s">
        <v>79</v>
      </c>
    </row>
    <row r="30" spans="1:23" ht="12.75">
      <c r="A30" s="1" t="s">
        <v>77</v>
      </c>
      <c r="B30" s="1">
        <v>704</v>
      </c>
      <c r="C30" s="3" t="s">
        <v>80</v>
      </c>
      <c r="D30" s="1">
        <v>250</v>
      </c>
      <c r="E30" s="1" t="s">
        <v>33</v>
      </c>
      <c r="F30" s="2">
        <f>D30/0.8039</f>
        <v>310.98395322801343</v>
      </c>
      <c r="G30" s="5">
        <v>240</v>
      </c>
      <c r="H30" s="1">
        <v>250</v>
      </c>
      <c r="I30" s="1" t="s">
        <v>33</v>
      </c>
      <c r="J30" s="2">
        <f>H30/0.8039</f>
        <v>310.98395322801343</v>
      </c>
      <c r="K30" s="1">
        <v>250</v>
      </c>
      <c r="L30" s="1" t="s">
        <v>33</v>
      </c>
      <c r="M30" s="2">
        <f>K30/0.8039</f>
        <v>310.98395322801343</v>
      </c>
      <c r="N30" s="1" t="s">
        <v>34</v>
      </c>
      <c r="O30" s="1" t="s">
        <v>34</v>
      </c>
      <c r="P30" s="6">
        <v>1156.57</v>
      </c>
      <c r="Q30" s="1" t="s">
        <v>33</v>
      </c>
      <c r="R30" s="1" t="s">
        <v>81</v>
      </c>
      <c r="S30" s="1">
        <v>4</v>
      </c>
      <c r="T30" s="1" t="s">
        <v>39</v>
      </c>
      <c r="U30" s="2">
        <f>S30/100*M30</f>
        <v>12.439358129120537</v>
      </c>
      <c r="V30" s="1" t="s">
        <v>29</v>
      </c>
      <c r="W30" s="1" t="s">
        <v>82</v>
      </c>
    </row>
    <row r="31" spans="1:23" ht="12.75">
      <c r="A31" s="1" t="s">
        <v>77</v>
      </c>
      <c r="B31" s="1">
        <v>705</v>
      </c>
      <c r="C31" s="3" t="s">
        <v>83</v>
      </c>
      <c r="D31" s="1">
        <v>120</v>
      </c>
      <c r="E31" s="1" t="s">
        <v>33</v>
      </c>
      <c r="F31" s="2">
        <f>D31/0.8039</f>
        <v>149.27229754944645</v>
      </c>
      <c r="G31" s="5">
        <v>1750</v>
      </c>
      <c r="H31" s="1">
        <v>100</v>
      </c>
      <c r="I31" s="1" t="s">
        <v>33</v>
      </c>
      <c r="J31" s="2">
        <f>H31/0.8039</f>
        <v>124.39358129120538</v>
      </c>
      <c r="K31" s="1">
        <v>100</v>
      </c>
      <c r="L31" s="1" t="s">
        <v>33</v>
      </c>
      <c r="M31" s="2">
        <f>K31/0.8039</f>
        <v>124.39358129120538</v>
      </c>
      <c r="N31" s="1" t="s">
        <v>34</v>
      </c>
      <c r="O31" s="1" t="s">
        <v>34</v>
      </c>
      <c r="P31" s="1" t="s">
        <v>34</v>
      </c>
      <c r="Q31" s="1" t="s">
        <v>34</v>
      </c>
      <c r="R31" s="1" t="s">
        <v>34</v>
      </c>
      <c r="S31" s="1" t="s">
        <v>45</v>
      </c>
      <c r="T31" s="1" t="s">
        <v>34</v>
      </c>
      <c r="U31" s="2" t="s">
        <v>34</v>
      </c>
      <c r="V31" s="1" t="s">
        <v>34</v>
      </c>
      <c r="W31" s="1" t="s">
        <v>34</v>
      </c>
    </row>
    <row r="32" spans="6:13" ht="12.75">
      <c r="F32" s="2"/>
      <c r="J32" s="2"/>
      <c r="M32" s="2"/>
    </row>
    <row r="33" spans="1:23" ht="12.75">
      <c r="A33" s="1" t="s">
        <v>84</v>
      </c>
      <c r="B33" s="1">
        <v>802</v>
      </c>
      <c r="C33" s="3" t="s">
        <v>85</v>
      </c>
      <c r="D33" s="1">
        <v>110</v>
      </c>
      <c r="E33" s="1" t="s">
        <v>26</v>
      </c>
      <c r="F33" s="2">
        <f>D33/0.8039*73.325/100</f>
        <v>100.33275282995399</v>
      </c>
      <c r="G33" s="5">
        <v>2500</v>
      </c>
      <c r="H33" s="1">
        <v>100</v>
      </c>
      <c r="I33" s="1" t="s">
        <v>26</v>
      </c>
      <c r="J33" s="2">
        <f>H33/0.8039*73.325/100</f>
        <v>91.21159348177635</v>
      </c>
      <c r="K33" s="1">
        <v>100</v>
      </c>
      <c r="L33" s="1" t="s">
        <v>26</v>
      </c>
      <c r="M33" s="2">
        <f>K33/0.8039*73.325/100</f>
        <v>91.21159348177635</v>
      </c>
      <c r="N33" s="1" t="s">
        <v>34</v>
      </c>
      <c r="O33" s="1" t="s">
        <v>34</v>
      </c>
      <c r="P33" s="1" t="s">
        <v>34</v>
      </c>
      <c r="Q33" s="1" t="s">
        <v>34</v>
      </c>
      <c r="R33" s="1" t="s">
        <v>34</v>
      </c>
      <c r="S33" s="1" t="s">
        <v>45</v>
      </c>
      <c r="T33" s="1" t="s">
        <v>34</v>
      </c>
      <c r="U33" s="2" t="s">
        <v>34</v>
      </c>
      <c r="V33" s="1" t="s">
        <v>34</v>
      </c>
      <c r="W33" s="1" t="s">
        <v>34</v>
      </c>
    </row>
    <row r="34" spans="1:23" ht="12.75">
      <c r="A34" s="1" t="s">
        <v>84</v>
      </c>
      <c r="B34" s="1">
        <v>801</v>
      </c>
      <c r="C34" s="3" t="s">
        <v>86</v>
      </c>
      <c r="D34" s="1">
        <v>100</v>
      </c>
      <c r="E34" s="1" t="s">
        <v>26</v>
      </c>
      <c r="F34" s="2">
        <f>D34/0.8039*73.325/100</f>
        <v>91.21159348177635</v>
      </c>
      <c r="G34" s="5">
        <v>500</v>
      </c>
      <c r="H34" s="1">
        <v>100</v>
      </c>
      <c r="I34" s="1" t="s">
        <v>26</v>
      </c>
      <c r="J34" s="2">
        <f>H34/0.8039*73.325/100</f>
        <v>91.21159348177635</v>
      </c>
      <c r="K34" s="1">
        <v>100</v>
      </c>
      <c r="L34" s="1" t="s">
        <v>26</v>
      </c>
      <c r="M34" s="2">
        <f>K34/0.8039*73.325/100</f>
        <v>91.21159348177635</v>
      </c>
      <c r="N34" s="1" t="s">
        <v>34</v>
      </c>
      <c r="O34" s="1" t="s">
        <v>34</v>
      </c>
      <c r="P34" s="1" t="s">
        <v>34</v>
      </c>
      <c r="Q34" s="1" t="s">
        <v>34</v>
      </c>
      <c r="R34" s="1" t="s">
        <v>34</v>
      </c>
      <c r="S34" s="1" t="s">
        <v>45</v>
      </c>
      <c r="T34" s="1" t="s">
        <v>34</v>
      </c>
      <c r="U34" s="2" t="s">
        <v>34</v>
      </c>
      <c r="V34" s="1" t="s">
        <v>34</v>
      </c>
      <c r="W34" s="1" t="s">
        <v>34</v>
      </c>
    </row>
    <row r="35" spans="6:13" ht="12.75">
      <c r="F35" s="2"/>
      <c r="J35" s="2"/>
      <c r="M35" s="2"/>
    </row>
    <row r="36" spans="1:23" ht="12.75">
      <c r="A36" s="1" t="s">
        <v>87</v>
      </c>
      <c r="B36" s="1">
        <v>901</v>
      </c>
      <c r="C36" s="3" t="s">
        <v>88</v>
      </c>
      <c r="D36" s="1">
        <v>205</v>
      </c>
      <c r="E36" s="1" t="s">
        <v>89</v>
      </c>
      <c r="F36" s="2">
        <f>D36/0.8039</f>
        <v>255.00684164697103</v>
      </c>
      <c r="G36" s="5">
        <v>1000</v>
      </c>
      <c r="H36" s="1">
        <v>200</v>
      </c>
      <c r="I36" s="1" t="s">
        <v>33</v>
      </c>
      <c r="J36" s="2">
        <f>H36/0.8039</f>
        <v>248.78716258241076</v>
      </c>
      <c r="K36" s="1">
        <v>200</v>
      </c>
      <c r="L36" s="1" t="s">
        <v>33</v>
      </c>
      <c r="M36" s="2">
        <f>K36/0.8039</f>
        <v>248.78716258241076</v>
      </c>
      <c r="N36" s="1" t="s">
        <v>34</v>
      </c>
      <c r="O36" s="1" t="s">
        <v>34</v>
      </c>
      <c r="P36" s="1" t="s">
        <v>34</v>
      </c>
      <c r="Q36" s="1" t="s">
        <v>34</v>
      </c>
      <c r="R36" s="1" t="s">
        <v>34</v>
      </c>
      <c r="S36" s="1" t="s">
        <v>45</v>
      </c>
      <c r="T36" s="1" t="s">
        <v>34</v>
      </c>
      <c r="U36" s="2" t="s">
        <v>34</v>
      </c>
      <c r="V36" s="1" t="s">
        <v>34</v>
      </c>
      <c r="W36" s="1" t="s">
        <v>34</v>
      </c>
    </row>
    <row r="37" spans="1:23" ht="12.75">
      <c r="A37" s="1" t="s">
        <v>87</v>
      </c>
      <c r="B37" s="1">
        <v>902</v>
      </c>
      <c r="C37" s="3" t="s">
        <v>90</v>
      </c>
      <c r="D37" s="1">
        <v>110</v>
      </c>
      <c r="E37" s="1" t="s">
        <v>33</v>
      </c>
      <c r="F37" s="2">
        <f>D37/0.8039</f>
        <v>136.8329394203259</v>
      </c>
      <c r="G37" s="5">
        <v>1000</v>
      </c>
      <c r="H37" s="1">
        <v>100</v>
      </c>
      <c r="I37" s="1" t="s">
        <v>33</v>
      </c>
      <c r="J37" s="2">
        <f>H37/0.8039</f>
        <v>124.39358129120538</v>
      </c>
      <c r="K37" s="1">
        <v>100</v>
      </c>
      <c r="L37" s="1" t="s">
        <v>33</v>
      </c>
      <c r="M37" s="2">
        <f>K37/0.8039</f>
        <v>124.39358129120538</v>
      </c>
      <c r="N37" s="1" t="s">
        <v>34</v>
      </c>
      <c r="O37" s="1" t="s">
        <v>34</v>
      </c>
      <c r="P37" s="1" t="s">
        <v>34</v>
      </c>
      <c r="Q37" s="1" t="s">
        <v>34</v>
      </c>
      <c r="R37" s="1" t="s">
        <v>34</v>
      </c>
      <c r="S37" s="1" t="s">
        <v>45</v>
      </c>
      <c r="T37" s="1" t="s">
        <v>34</v>
      </c>
      <c r="U37" s="2" t="s">
        <v>34</v>
      </c>
      <c r="V37" s="1" t="s">
        <v>34</v>
      </c>
      <c r="W37" s="1" t="s">
        <v>34</v>
      </c>
    </row>
    <row r="38" spans="6:13" ht="12.75">
      <c r="F38" s="2"/>
      <c r="J38" s="2"/>
      <c r="M38" s="2"/>
    </row>
    <row r="39" spans="1:23" ht="12.75">
      <c r="A39" s="1" t="s">
        <v>91</v>
      </c>
      <c r="B39" s="1">
        <v>1007</v>
      </c>
      <c r="C39" s="3" t="s">
        <v>92</v>
      </c>
      <c r="D39" s="1">
        <v>33</v>
      </c>
      <c r="E39" s="1" t="s">
        <v>28</v>
      </c>
      <c r="F39" s="2">
        <f>33*4.855</f>
        <v>160.215</v>
      </c>
      <c r="G39" s="5">
        <v>5000</v>
      </c>
      <c r="H39" s="1">
        <v>20</v>
      </c>
      <c r="I39" s="1" t="s">
        <v>28</v>
      </c>
      <c r="J39" s="2">
        <f>33*4.855</f>
        <v>160.215</v>
      </c>
      <c r="K39" s="1">
        <v>20</v>
      </c>
      <c r="L39" s="1" t="s">
        <v>28</v>
      </c>
      <c r="M39" s="2">
        <f>33*4.855</f>
        <v>160.215</v>
      </c>
      <c r="N39" s="1" t="s">
        <v>34</v>
      </c>
      <c r="O39" s="1" t="s">
        <v>34</v>
      </c>
      <c r="P39" s="1" t="s">
        <v>34</v>
      </c>
      <c r="Q39" s="1" t="s">
        <v>34</v>
      </c>
      <c r="R39" s="1" t="s">
        <v>34</v>
      </c>
      <c r="S39" s="1" t="s">
        <v>45</v>
      </c>
      <c r="T39" s="1" t="s">
        <v>34</v>
      </c>
      <c r="U39" s="2" t="s">
        <v>34</v>
      </c>
      <c r="V39" s="1" t="s">
        <v>34</v>
      </c>
      <c r="W39" s="1" t="s">
        <v>34</v>
      </c>
    </row>
    <row r="40" spans="1:24" ht="12.75">
      <c r="A40" s="1" t="s">
        <v>91</v>
      </c>
      <c r="B40" s="1">
        <v>1008</v>
      </c>
      <c r="C40" s="3" t="s">
        <v>93</v>
      </c>
      <c r="D40" s="1">
        <v>27</v>
      </c>
      <c r="E40" s="1" t="s">
        <v>33</v>
      </c>
      <c r="F40" s="2">
        <f>D40/0.8039</f>
        <v>33.58626694862545</v>
      </c>
      <c r="G40" s="5">
        <v>1500</v>
      </c>
      <c r="H40" s="1">
        <v>25</v>
      </c>
      <c r="I40" s="1" t="s">
        <v>33</v>
      </c>
      <c r="J40" s="2">
        <f>H40/0.8039</f>
        <v>31.098395322801345</v>
      </c>
      <c r="K40" s="1">
        <v>25</v>
      </c>
      <c r="L40" s="1" t="s">
        <v>33</v>
      </c>
      <c r="M40" s="2">
        <f>K40/0.8039</f>
        <v>31.098395322801345</v>
      </c>
      <c r="N40" s="1" t="s">
        <v>34</v>
      </c>
      <c r="O40" s="1" t="s">
        <v>34</v>
      </c>
      <c r="P40" s="1" t="s">
        <v>34</v>
      </c>
      <c r="Q40" s="1" t="s">
        <v>34</v>
      </c>
      <c r="R40" s="1" t="s">
        <v>34</v>
      </c>
      <c r="S40" s="1" t="s">
        <v>45</v>
      </c>
      <c r="T40" s="1" t="s">
        <v>34</v>
      </c>
      <c r="U40" s="2" t="s">
        <v>34</v>
      </c>
      <c r="V40" s="1" t="s">
        <v>34</v>
      </c>
      <c r="W40" s="1" t="s">
        <v>34</v>
      </c>
      <c r="X40" s="1" t="s">
        <v>94</v>
      </c>
    </row>
    <row r="41" spans="1:23" ht="12.75">
      <c r="A41" s="1" t="s">
        <v>91</v>
      </c>
      <c r="B41" s="1">
        <v>1009</v>
      </c>
      <c r="C41" s="3" t="s">
        <v>95</v>
      </c>
      <c r="D41" s="1">
        <v>140</v>
      </c>
      <c r="E41" s="1" t="s">
        <v>33</v>
      </c>
      <c r="F41" s="2">
        <f>D41/0.8039</f>
        <v>174.15101380768755</v>
      </c>
      <c r="G41" s="5">
        <v>202</v>
      </c>
      <c r="H41" s="1">
        <v>160</v>
      </c>
      <c r="I41" s="1" t="s">
        <v>33</v>
      </c>
      <c r="J41" s="2">
        <f>H41/0.8039</f>
        <v>199.02973006592862</v>
      </c>
      <c r="K41" s="1">
        <v>160</v>
      </c>
      <c r="L41" s="1" t="s">
        <v>33</v>
      </c>
      <c r="M41" s="2">
        <f>K41/0.8039</f>
        <v>199.02973006592862</v>
      </c>
      <c r="N41" s="1" t="s">
        <v>34</v>
      </c>
      <c r="O41" s="1" t="s">
        <v>34</v>
      </c>
      <c r="P41" s="1" t="s">
        <v>34</v>
      </c>
      <c r="Q41" s="1" t="s">
        <v>34</v>
      </c>
      <c r="R41" s="1" t="s">
        <v>34</v>
      </c>
      <c r="S41" s="1" t="s">
        <v>45</v>
      </c>
      <c r="T41" s="1" t="s">
        <v>34</v>
      </c>
      <c r="U41" s="2" t="s">
        <v>34</v>
      </c>
      <c r="V41" s="1" t="s">
        <v>34</v>
      </c>
      <c r="W41" s="1" t="s">
        <v>34</v>
      </c>
    </row>
    <row r="42" spans="1:23" ht="12.75">
      <c r="A42" s="1" t="s">
        <v>91</v>
      </c>
      <c r="B42" s="1">
        <v>1010</v>
      </c>
      <c r="C42" s="3" t="s">
        <v>96</v>
      </c>
      <c r="D42" s="1">
        <v>72.5</v>
      </c>
      <c r="E42" s="1" t="s">
        <v>33</v>
      </c>
      <c r="F42" s="2">
        <f>D42/0.8039</f>
        <v>90.18534643612391</v>
      </c>
      <c r="G42" s="5">
        <v>500</v>
      </c>
      <c r="H42" s="1">
        <v>100</v>
      </c>
      <c r="I42" s="1" t="s">
        <v>33</v>
      </c>
      <c r="J42" s="2">
        <f>H42/0.8039</f>
        <v>124.39358129120538</v>
      </c>
      <c r="K42" s="1">
        <v>100</v>
      </c>
      <c r="L42" s="1" t="s">
        <v>33</v>
      </c>
      <c r="M42" s="2">
        <f>K42/0.8039</f>
        <v>124.39358129120538</v>
      </c>
      <c r="N42" s="1" t="s">
        <v>34</v>
      </c>
      <c r="O42" s="1" t="s">
        <v>34</v>
      </c>
      <c r="P42" s="1" t="s">
        <v>34</v>
      </c>
      <c r="Q42" s="1" t="s">
        <v>34</v>
      </c>
      <c r="R42" s="1" t="s">
        <v>34</v>
      </c>
      <c r="S42" s="1" t="s">
        <v>45</v>
      </c>
      <c r="T42" s="1" t="s">
        <v>34</v>
      </c>
      <c r="U42" s="2" t="s">
        <v>34</v>
      </c>
      <c r="V42" s="1" t="s">
        <v>34</v>
      </c>
      <c r="W42" s="1" t="s">
        <v>34</v>
      </c>
    </row>
  </sheetData>
  <mergeCells count="5">
    <mergeCell ref="S3:W3"/>
    <mergeCell ref="D3:E3"/>
    <mergeCell ref="H3:J3"/>
    <mergeCell ref="K3:M3"/>
    <mergeCell ref="N3:R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2003-10-22T14:39:21Z</dcterms:created>
  <dcterms:modified xsi:type="dcterms:W3CDTF">2003-10-22T14:39:36Z</dcterms:modified>
  <cp:category/>
  <cp:version/>
  <cp:contentType/>
  <cp:contentStatus/>
</cp:coreProperties>
</file>